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do\Desktop\ZNH\PT_Multifunkčné ihrisko_elektrifikácia\"/>
    </mc:Choice>
  </mc:AlternateContent>
  <xr:revisionPtr revIDLastSave="0" documentId="13_ncr:1_{0F44B015-1905-462A-8DFC-E9C68BE81E1C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Kryci list" sheetId="1" r:id="rId1"/>
    <sheet name="Rekapitulacia" sheetId="2" r:id="rId2"/>
    <sheet name="Prehlad" sheetId="3" r:id="rId3"/>
    <sheet name="Stavba" sheetId="4" r:id="rId4"/>
    <sheet name="Figury" sheetId="5" r:id="rId5"/>
  </sheets>
  <definedNames>
    <definedName name="Excel_BuiltIn__FilterDatabase">#N/A</definedName>
    <definedName name="Excel_BuiltIn_Print_Area_4">Rekapitulacia!$A:$F</definedName>
    <definedName name="fakt1R">#N/A</definedName>
    <definedName name="fakt1R_1">"$protokol.$#ref!$#ref!"</definedName>
    <definedName name="fakt1R_2">#REF!</definedName>
    <definedName name="_xlnm.Print_Titles" localSheetId="4">Figury!$8:$10</definedName>
    <definedName name="_xlnm.Print_Titles" localSheetId="2">Prehlad!$8:$10</definedName>
    <definedName name="_xlnm.Print_Titles" localSheetId="1">Rekapitulacia!$8:$10</definedName>
    <definedName name="_xlnm.Print_Area" localSheetId="4">Figury!$A:$D</definedName>
    <definedName name="_xlnm.Print_Area" localSheetId="0">'Kryci list'!$A:$M</definedName>
    <definedName name="_xlnm.Print_Area" localSheetId="2">Prehlad!$A:$O</definedName>
    <definedName name="_xlnm.Print_Area" localSheetId="1">Rekapitulacia!$A:$G</definedName>
    <definedName name="_xlnm.Print_Area" localSheetId="3">Stavba!$A:$M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8" i="3" l="1"/>
  <c r="G12" i="2"/>
  <c r="F12" i="2"/>
  <c r="E12" i="2"/>
  <c r="C12" i="2"/>
  <c r="B12" i="2"/>
  <c r="B8" i="2"/>
  <c r="L25" i="1"/>
  <c r="M25" i="1" s="1"/>
  <c r="M21" i="1"/>
  <c r="M15" i="1"/>
  <c r="I15" i="1"/>
  <c r="E15" i="1"/>
  <c r="D15" i="1"/>
  <c r="F14" i="1"/>
  <c r="F13" i="1"/>
  <c r="F12" i="1"/>
  <c r="F11" i="1"/>
  <c r="M9" i="1"/>
  <c r="I9" i="1"/>
  <c r="F9" i="1"/>
  <c r="M8" i="1"/>
  <c r="I8" i="1"/>
  <c r="F8" i="1"/>
  <c r="H1" i="1"/>
  <c r="F15" i="1" l="1"/>
  <c r="M23" i="1" s="1"/>
  <c r="M26" i="1"/>
</calcChain>
</file>

<file path=xl/sharedStrings.xml><?xml version="1.0" encoding="utf-8"?>
<sst xmlns="http://schemas.openxmlformats.org/spreadsheetml/2006/main" count="474" uniqueCount="245">
  <si>
    <t>Juraj Smutko</t>
  </si>
  <si>
    <t>V module</t>
  </si>
  <si>
    <t>Hlavička1</t>
  </si>
  <si>
    <t>Mena</t>
  </si>
  <si>
    <t>Hlavička2</t>
  </si>
  <si>
    <t>Obdobie</t>
  </si>
  <si>
    <t xml:space="preserve"> Stavba : rôzne stavby</t>
  </si>
  <si>
    <t xml:space="preserve">Miesto: </t>
  </si>
  <si>
    <t xml:space="preserve">Rozpočet: </t>
  </si>
  <si>
    <t>Rozpočet</t>
  </si>
  <si>
    <t>Krycí list rozpočtu v</t>
  </si>
  <si>
    <t>EUR</t>
  </si>
  <si>
    <t xml:space="preserve"> Objekt : Gymnázium Veľké Kapušany</t>
  </si>
  <si>
    <t xml:space="preserve">JKSO : </t>
  </si>
  <si>
    <t xml:space="preserve">Spracoval: </t>
  </si>
  <si>
    <t>Čerpanie</t>
  </si>
  <si>
    <t>Krycí list splátky v</t>
  </si>
  <si>
    <t>za obdobie</t>
  </si>
  <si>
    <t>Mesiac 2015</t>
  </si>
  <si>
    <t xml:space="preserve">Zmluva č.: </t>
  </si>
  <si>
    <t>VK</t>
  </si>
  <si>
    <t>Krycí list výrobnej kalkulácie v</t>
  </si>
  <si>
    <t xml:space="preserve"> Odberateľ:</t>
  </si>
  <si>
    <t>IČO:</t>
  </si>
  <si>
    <t>DIČ:</t>
  </si>
  <si>
    <t>IČ DPH:</t>
  </si>
  <si>
    <t>VF</t>
  </si>
  <si>
    <t xml:space="preserve"> Dodávateľ:</t>
  </si>
  <si>
    <t>OP</t>
  </si>
  <si>
    <t>Krycí list OP v</t>
  </si>
  <si>
    <t xml:space="preserve"> Projektant:</t>
  </si>
  <si>
    <t>A</t>
  </si>
  <si>
    <t xml:space="preserve"> ZRN</t>
  </si>
  <si>
    <t>Konštrukcie</t>
  </si>
  <si>
    <t>Špecifikovaný materiál</t>
  </si>
  <si>
    <t>Spolu ZRN</t>
  </si>
  <si>
    <t>B</t>
  </si>
  <si>
    <t>IN - Individuálne náklady</t>
  </si>
  <si>
    <t>C</t>
  </si>
  <si>
    <t>NUS - náklady umiestnenia stavby</t>
  </si>
  <si>
    <t xml:space="preserve"> HSV:</t>
  </si>
  <si>
    <t xml:space="preserve"> Práce nadčas</t>
  </si>
  <si>
    <t xml:space="preserve"> Zariadenie staveniska</t>
  </si>
  <si>
    <t xml:space="preserve"> PSV:</t>
  </si>
  <si>
    <t xml:space="preserve"> Murárske výpomoce</t>
  </si>
  <si>
    <t xml:space="preserve"> Prevádzkové vplyvy</t>
  </si>
  <si>
    <t xml:space="preserve"> MCE:</t>
  </si>
  <si>
    <t xml:space="preserve"> Bez pevnej podlahy</t>
  </si>
  <si>
    <t xml:space="preserve"> Sťažené podmienky</t>
  </si>
  <si>
    <t xml:space="preserve"> Iné:</t>
  </si>
  <si>
    <t xml:space="preserve"> </t>
  </si>
  <si>
    <t xml:space="preserve"> Súčet:</t>
  </si>
  <si>
    <t xml:space="preserve">Súčet riadkov 6 až 9: </t>
  </si>
  <si>
    <t xml:space="preserve">Súčet riadkov 11 až 14: </t>
  </si>
  <si>
    <t>projektant, rozpočtár, cenár</t>
  </si>
  <si>
    <t>dodávateľ, zhotoviteľ</t>
  </si>
  <si>
    <t>D</t>
  </si>
  <si>
    <t>ON - ostatné náklady</t>
  </si>
  <si>
    <t>dátum:</t>
  </si>
  <si>
    <t>podpis:</t>
  </si>
  <si>
    <t xml:space="preserve"> Ostatné náklady uvedené v rozpočte</t>
  </si>
  <si>
    <t>pečiatka:</t>
  </si>
  <si>
    <t xml:space="preserve"> Inžinierska činnosť</t>
  </si>
  <si>
    <t xml:space="preserve"> Projektové práce</t>
  </si>
  <si>
    <t xml:space="preserve">Súčet riadkov 16 až 19: </t>
  </si>
  <si>
    <t>odberateľ, obstarávateľ</t>
  </si>
  <si>
    <t>E</t>
  </si>
  <si>
    <t>Celkové náklady</t>
  </si>
  <si>
    <t xml:space="preserve">Súčet riadkov 5, 10, 15 a 20: </t>
  </si>
  <si>
    <t xml:space="preserve"> DPH   20% z:</t>
  </si>
  <si>
    <t xml:space="preserve"> DPH    0% z:</t>
  </si>
  <si>
    <t xml:space="preserve">Súčet riadkov 21 až 23: </t>
  </si>
  <si>
    <t>F</t>
  </si>
  <si>
    <t xml:space="preserve"> Odpočet - prípočet</t>
  </si>
  <si>
    <t xml:space="preserve">Odberateľ: </t>
  </si>
  <si>
    <t xml:space="preserve">Projektant: </t>
  </si>
  <si>
    <t>Rekapitulácia rozpočtu v</t>
  </si>
  <si>
    <t>Rekapitulácia splátky v</t>
  </si>
  <si>
    <t>Rekapitulácia výrobnej kalkulácie v</t>
  </si>
  <si>
    <t>Stavba : rôzne stavby</t>
  </si>
  <si>
    <t>Objekt : Gymnázium Veľké Kapušany</t>
  </si>
  <si>
    <t>Rekapitulácia OP v</t>
  </si>
  <si>
    <t>Popis položky, stavebného dielu, remesla</t>
  </si>
  <si>
    <t>Špecifikovaný</t>
  </si>
  <si>
    <t>Spolu</t>
  </si>
  <si>
    <t>Hmotnosť v tonách</t>
  </si>
  <si>
    <t>Suť v tonách</t>
  </si>
  <si>
    <t>Nh</t>
  </si>
  <si>
    <t>materiál</t>
  </si>
  <si>
    <t>Rozpočet celkom:</t>
  </si>
  <si>
    <t>Počet des.miest</t>
  </si>
  <si>
    <t>Formát</t>
  </si>
  <si>
    <t>Prehľad rozpočtových nákladov v</t>
  </si>
  <si>
    <t>Súpis vykonaných prác a dodávok v</t>
  </si>
  <si>
    <t>Prehľad kalkulovaných nákladov v</t>
  </si>
  <si>
    <t>Súpis plánovaných prác a dodávok v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</si>
  <si>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</si>
  <si>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</si>
  <si>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</si>
  <si>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</si>
  <si>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</si>
  <si>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</si>
  <si>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</si>
  <si>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</si>
  <si>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DPH</t>
  </si>
  <si>
    <t>Pozícia</t>
  </si>
  <si>
    <t>Vyňatý</t>
  </si>
  <si>
    <t>Vysoká sadzba</t>
  </si>
  <si>
    <t>Typ</t>
  </si>
  <si>
    <t>Klasifikácia</t>
  </si>
  <si>
    <t>Katalógové</t>
  </si>
  <si>
    <t>AC</t>
  </si>
  <si>
    <t>AD</t>
  </si>
  <si>
    <t>Jedn. cena</t>
  </si>
  <si>
    <t>Index JC</t>
  </si>
  <si>
    <t>Index mn.</t>
  </si>
  <si>
    <t>Zaradenie</t>
  </si>
  <si>
    <t>Lev0</t>
  </si>
  <si>
    <t>číslo</t>
  </si>
  <si>
    <t>cen.</t>
  </si>
  <si>
    <t>výkaz-výmer</t>
  </si>
  <si>
    <t>výmera</t>
  </si>
  <si>
    <t>jednotka</t>
  </si>
  <si>
    <t>cena</t>
  </si>
  <si>
    <t>%</t>
  </si>
  <si>
    <t>rozpočtované</t>
  </si>
  <si>
    <t>od začiatku</t>
  </si>
  <si>
    <t>zostatok</t>
  </si>
  <si>
    <t>z režimu stavba</t>
  </si>
  <si>
    <t>položky</t>
  </si>
  <si>
    <t>pre tlač</t>
  </si>
  <si>
    <t>produkcie</t>
  </si>
  <si>
    <t>ceny</t>
  </si>
  <si>
    <t>pre KL</t>
  </si>
  <si>
    <t>pozícia</t>
  </si>
  <si>
    <t xml:space="preserve">    1  </t>
  </si>
  <si>
    <t>MAT</t>
  </si>
  <si>
    <t>341203M110</t>
  </si>
  <si>
    <t>Kábel Cu 750V : CYKY-J 3x2,5</t>
  </si>
  <si>
    <t>m</t>
  </si>
  <si>
    <t xml:space="preserve">                    </t>
  </si>
  <si>
    <t xml:space="preserve">341203M110          </t>
  </si>
  <si>
    <t>31.30.13</t>
  </si>
  <si>
    <t xml:space="preserve">CYKY 3x2,5          </t>
  </si>
  <si>
    <t>2</t>
  </si>
  <si>
    <t>PZ</t>
  </si>
  <si>
    <t>S</t>
  </si>
  <si>
    <t xml:space="preserve">    2  </t>
  </si>
  <si>
    <t>345300A149</t>
  </si>
  <si>
    <t>kus</t>
  </si>
  <si>
    <t xml:space="preserve">345300A149          </t>
  </si>
  <si>
    <t>31.20.25</t>
  </si>
  <si>
    <t xml:space="preserve">3521B-A0134593      </t>
  </si>
  <si>
    <t xml:space="preserve">    3  </t>
  </si>
  <si>
    <t>345653P604</t>
  </si>
  <si>
    <t>Rúrka el-inšt PVC-U tuhá 21311025 : PSM-V-E-SF 25, s hrdlom, sivá</t>
  </si>
  <si>
    <t xml:space="preserve">345653P604          </t>
  </si>
  <si>
    <t>31.20.27</t>
  </si>
  <si>
    <t xml:space="preserve">21311025            </t>
  </si>
  <si>
    <t xml:space="preserve">    4  </t>
  </si>
  <si>
    <t>357038R030</t>
  </si>
  <si>
    <t>Lišta prepojovacia hrebeňová 4-pól 10mm2 : KB163A, pre 1-pól MD vypínače, alebo prepínače</t>
  </si>
  <si>
    <t xml:space="preserve">357038R030          </t>
  </si>
  <si>
    <t>31.20.40</t>
  </si>
  <si>
    <t xml:space="preserve">KB163A              </t>
  </si>
  <si>
    <t xml:space="preserve">    5  </t>
  </si>
  <si>
    <t>357038R052</t>
  </si>
  <si>
    <t xml:space="preserve">357038R052          </t>
  </si>
  <si>
    <t xml:space="preserve">KF84A               </t>
  </si>
  <si>
    <t xml:space="preserve">    6  </t>
  </si>
  <si>
    <t>358000D101</t>
  </si>
  <si>
    <t xml:space="preserve">358000D101          </t>
  </si>
  <si>
    <t xml:space="preserve">10009959.00         </t>
  </si>
  <si>
    <t xml:space="preserve">    7  </t>
  </si>
  <si>
    <t>3585500A13</t>
  </si>
  <si>
    <t xml:space="preserve">3585500A13          </t>
  </si>
  <si>
    <t>31.20.23</t>
  </si>
  <si>
    <t xml:space="preserve">2CSF202001R1400     </t>
  </si>
  <si>
    <t xml:space="preserve">    8  </t>
  </si>
  <si>
    <t>3585500K77</t>
  </si>
  <si>
    <t xml:space="preserve">3585500K77          </t>
  </si>
  <si>
    <t xml:space="preserve">411530              </t>
  </si>
  <si>
    <t xml:space="preserve">    9  </t>
  </si>
  <si>
    <t>999000010</t>
  </si>
  <si>
    <t xml:space="preserve">999000010           </t>
  </si>
  <si>
    <t xml:space="preserve">  .  .  </t>
  </si>
  <si>
    <t>8</t>
  </si>
  <si>
    <t xml:space="preserve">   10  </t>
  </si>
  <si>
    <t>341203M200</t>
  </si>
  <si>
    <t>Kábel Cu 750V : CYKY-J 4x1,5</t>
  </si>
  <si>
    <t xml:space="preserve">341203M200          </t>
  </si>
  <si>
    <t xml:space="preserve">CYKY 4x1,5          </t>
  </si>
  <si>
    <t xml:space="preserve">   11  </t>
  </si>
  <si>
    <t>348101A036</t>
  </si>
  <si>
    <t xml:space="preserve">348101A036          </t>
  </si>
  <si>
    <t xml:space="preserve">CR0405.182G         </t>
  </si>
  <si>
    <t>484324920</t>
  </si>
  <si>
    <t xml:space="preserve">484324920           </t>
  </si>
  <si>
    <t>800</t>
  </si>
  <si>
    <t>003382214</t>
  </si>
  <si>
    <t>Diaľkové elektrické rozvody</t>
  </si>
  <si>
    <t>U</t>
  </si>
  <si>
    <t xml:space="preserve">00338-2214          </t>
  </si>
  <si>
    <t>1</t>
  </si>
  <si>
    <t>Súhrnný list stavby - prehľad podzákaziek ( objektov, častí )</t>
  </si>
  <si>
    <t>ZRN</t>
  </si>
  <si>
    <t>ORN</t>
  </si>
  <si>
    <t>ZRN+ORN</t>
  </si>
  <si>
    <t>NUS</t>
  </si>
  <si>
    <t>IN</t>
  </si>
  <si>
    <t>ON</t>
  </si>
  <si>
    <t>Spolu bez DPH</t>
  </si>
  <si>
    <t>DPH - 1.sadzba</t>
  </si>
  <si>
    <t>DPH - 2.sadzba</t>
  </si>
  <si>
    <t>Spolu s DPH</t>
  </si>
  <si>
    <t>Názov stavby, objektu, časti</t>
  </si>
  <si>
    <t>SKK</t>
  </si>
  <si>
    <t>Názov figúry</t>
  </si>
  <si>
    <t>Popis figúry</t>
  </si>
  <si>
    <t>Aritmetický výraz</t>
  </si>
  <si>
    <t>Hodnota</t>
  </si>
  <si>
    <t>Figura</t>
  </si>
  <si>
    <t xml:space="preserve">IČ DPH: </t>
  </si>
  <si>
    <t xml:space="preserve">Spínač jednopólový rad.1 </t>
  </si>
  <si>
    <t>3 zásuvka priemyselná 16A/250V nástenná, IP65, modrá, v krabici s káblovou vývodkou</t>
  </si>
  <si>
    <t xml:space="preserve">Chránič prúdový 10A </t>
  </si>
  <si>
    <t>Chránič prúdový 16A</t>
  </si>
  <si>
    <t>elektrikárska lišta 20x40 mm</t>
  </si>
  <si>
    <t xml:space="preserve">Svietidlo  LED panel 140 -150W, </t>
  </si>
  <si>
    <t xml:space="preserve">Ostatný inštalačný a kotviaci materiál  </t>
  </si>
  <si>
    <t>12</t>
  </si>
  <si>
    <t>13</t>
  </si>
  <si>
    <t>14</t>
  </si>
  <si>
    <t>15</t>
  </si>
  <si>
    <t xml:space="preserve">Svietidlo  LED so semzorovým snímačom 10W vonkajšie </t>
  </si>
  <si>
    <t>Kus</t>
  </si>
  <si>
    <t>Rúrka el-inšt PVC-U ohybná  PSM-V-E-SF 25, sivá</t>
  </si>
  <si>
    <t>16</t>
  </si>
  <si>
    <t>Krabica ACEDUR 6455-11p, rozmery: 122x122x44,6mm , farba: sivá, kryt (viečko), montáž na omietku, rozvodná ,stupeň krytia IP67, svorky</t>
  </si>
  <si>
    <t>Svetelná tabuľa, ukazovateľ skóre, setov, prepínač ovládací so 4 stupňami a ukazovateľom LED verzia EASY</t>
  </si>
  <si>
    <t xml:space="preserve">Dodávateľ: </t>
  </si>
  <si>
    <t xml:space="preserve">Dátum: </t>
  </si>
  <si>
    <t xml:space="preserve">Dodávateľ:  </t>
  </si>
  <si>
    <t xml:space="preserve">Dňa: </t>
  </si>
  <si>
    <t>Dič: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</si>
</sst>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&quot;     &quot;"/>
    <numFmt numFmtId="165" formatCode="#,##0&quot; Sk&quot;"/>
    <numFmt numFmtId="166" formatCode="0.00\ %"/>
    <numFmt numFmtId="167" formatCode="#,##0\ "/>
    <numFmt numFmtId="168" formatCode="#,##0.00000"/>
    <numFmt numFmtId="169" formatCode="#,##0.000"/>
    <numFmt numFmtId="170" formatCode="#,##0.0"/>
    <numFmt numFmtId="171" formatCode="#,##0.0000"/>
  </numFmts>
  <fonts count="11" x14ac:knownFonts="1">
    <font>
      <sz val="10"/>
      <name val="Arial"/>
      <charset val="238"/>
    </font>
    <font>
      <sz val="11"/>
      <color rgb="FFFFFFFF"/>
      <name val="Calibri"/>
      <charset val="238"/>
    </font>
    <font>
      <sz val="8"/>
      <name val="Arial Narrow"/>
      <charset val="238"/>
    </font>
    <font>
      <b/>
      <sz val="10"/>
      <name val="Arial Narrow"/>
      <charset val="238"/>
    </font>
    <font>
      <sz val="8"/>
      <color rgb="FFFFFFFF"/>
      <name val="Arial Narrow"/>
      <charset val="238"/>
    </font>
    <font>
      <b/>
      <sz val="8"/>
      <color rgb="FFFFFFFF"/>
      <name val="Arial Narrow"/>
      <charset val="238"/>
    </font>
    <font>
      <b/>
      <sz val="8"/>
      <name val="Arial Narrow"/>
      <charset val="238"/>
    </font>
    <font>
      <sz val="8"/>
      <color rgb="FF0000FF"/>
      <name val="Arial Narrow"/>
      <charset val="238"/>
    </font>
    <font>
      <i/>
      <sz val="8"/>
      <name val="Arial Narrow"/>
      <charset val="238"/>
    </font>
    <font>
      <sz val="8"/>
      <color rgb="FF000000"/>
      <name val="Arial Narrow"/>
      <charset val="238"/>
    </font>
    <font>
      <sz val="8"/>
      <name val="Arial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0000"/>
        <bgColor rgb="FFCC0000"/>
      </patternFill>
    </fill>
  </fills>
  <borders count="5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double">
        <color auto="1"/>
      </right>
      <top style="hair">
        <color auto="1"/>
      </top>
      <bottom style="double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 style="double">
        <color auto="1"/>
      </right>
      <top/>
      <bottom style="hair">
        <color auto="1"/>
      </bottom>
      <diagonal/>
    </border>
    <border>
      <left/>
      <right style="double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 style="double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182">
    <xf numFmtId="0" fontId="0" fillId="0" borderId="0" xfId="0"/>
    <xf numFmtId="0" fontId="2" fillId="0" borderId="1" xfId="0" applyFont="1" applyBorder="1" applyAlignment="1" applyProtection="1">
      <alignment horizontal="center"/>
      <protection locked="0"/>
    </xf>
    <xf numFmtId="0" fontId="2" fillId="0" borderId="18" xfId="1" applyFont="1" applyFill="1" applyBorder="1" applyAlignment="1">
      <alignment horizontal="center" vertical="center"/>
    </xf>
    <xf numFmtId="0" fontId="2" fillId="0" borderId="0" xfId="1" applyFont="1" applyFill="1" applyBorder="1"/>
    <xf numFmtId="0" fontId="2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0" fontId="4" fillId="0" borderId="0" xfId="1" applyFont="1" applyFill="1" applyBorder="1"/>
    <xf numFmtId="0" fontId="2" fillId="0" borderId="2" xfId="1" applyFont="1" applyFill="1" applyBorder="1" applyAlignment="1">
      <alignment horizontal="left" vertical="center"/>
    </xf>
    <xf numFmtId="0" fontId="2" fillId="0" borderId="3" xfId="1" applyFont="1" applyFill="1" applyBorder="1" applyAlignment="1">
      <alignment horizontal="left" vertical="center"/>
    </xf>
    <xf numFmtId="0" fontId="2" fillId="0" borderId="3" xfId="1" applyFont="1" applyFill="1" applyBorder="1" applyAlignment="1">
      <alignment horizontal="right" vertical="center"/>
    </xf>
    <xf numFmtId="0" fontId="2" fillId="0" borderId="4" xfId="1" applyFont="1" applyFill="1" applyBorder="1" applyAlignment="1">
      <alignment horizontal="left" vertical="center"/>
    </xf>
    <xf numFmtId="0" fontId="5" fillId="0" borderId="0" xfId="1" applyFont="1" applyFill="1" applyBorder="1"/>
    <xf numFmtId="0" fontId="5" fillId="0" borderId="0" xfId="1" applyFont="1" applyFill="1" applyBorder="1" applyProtection="1">
      <protection locked="0"/>
    </xf>
    <xf numFmtId="49" fontId="5" fillId="0" borderId="0" xfId="1" applyNumberFormat="1" applyFont="1" applyFill="1" applyBorder="1"/>
    <xf numFmtId="0" fontId="2" fillId="0" borderId="5" xfId="1" applyFont="1" applyFill="1" applyBorder="1" applyAlignment="1">
      <alignment horizontal="left" vertical="center"/>
    </xf>
    <xf numFmtId="0" fontId="2" fillId="0" borderId="6" xfId="1" applyFont="1" applyFill="1" applyBorder="1" applyAlignment="1">
      <alignment horizontal="left" vertical="center"/>
    </xf>
    <xf numFmtId="0" fontId="2" fillId="0" borderId="6" xfId="1" applyFont="1" applyFill="1" applyBorder="1" applyAlignment="1">
      <alignment horizontal="right" vertical="center"/>
    </xf>
    <xf numFmtId="0" fontId="2" fillId="0" borderId="7" xfId="1" applyFont="1" applyFill="1" applyBorder="1" applyAlignment="1">
      <alignment horizontal="left" vertical="center"/>
    </xf>
    <xf numFmtId="0" fontId="2" fillId="0" borderId="8" xfId="1" applyFont="1" applyFill="1" applyBorder="1" applyAlignment="1">
      <alignment horizontal="left" vertical="center"/>
    </xf>
    <xf numFmtId="0" fontId="2" fillId="0" borderId="9" xfId="1" applyFont="1" applyFill="1" applyBorder="1" applyAlignment="1">
      <alignment horizontal="left" vertical="center"/>
    </xf>
    <xf numFmtId="0" fontId="2" fillId="0" borderId="9" xfId="1" applyFont="1" applyFill="1" applyBorder="1" applyAlignment="1">
      <alignment horizontal="right" vertical="center"/>
    </xf>
    <xf numFmtId="0" fontId="2" fillId="0" borderId="10" xfId="1" applyFont="1" applyFill="1" applyBorder="1" applyAlignment="1">
      <alignment horizontal="left" vertical="center"/>
    </xf>
    <xf numFmtId="49" fontId="2" fillId="0" borderId="3" xfId="1" applyNumberFormat="1" applyFont="1" applyFill="1" applyBorder="1" applyAlignment="1">
      <alignment horizontal="right" vertical="center"/>
    </xf>
    <xf numFmtId="49" fontId="2" fillId="0" borderId="6" xfId="1" applyNumberFormat="1" applyFont="1" applyFill="1" applyBorder="1" applyAlignment="1">
      <alignment horizontal="right" vertical="center"/>
    </xf>
    <xf numFmtId="49" fontId="2" fillId="0" borderId="6" xfId="1" applyNumberFormat="1" applyFont="1" applyFill="1" applyBorder="1" applyAlignment="1">
      <alignment horizontal="left" vertical="center"/>
    </xf>
    <xf numFmtId="49" fontId="2" fillId="0" borderId="9" xfId="1" applyNumberFormat="1" applyFont="1" applyFill="1" applyBorder="1" applyAlignment="1">
      <alignment horizontal="right" vertical="center"/>
    </xf>
    <xf numFmtId="0" fontId="2" fillId="0" borderId="2" xfId="1" applyFont="1" applyFill="1" applyBorder="1" applyAlignment="1">
      <alignment horizontal="right" vertical="center"/>
    </xf>
    <xf numFmtId="0" fontId="2" fillId="0" borderId="3" xfId="1" applyFont="1" applyFill="1" applyBorder="1" applyAlignment="1">
      <alignment vertical="center"/>
    </xf>
    <xf numFmtId="164" fontId="2" fillId="0" borderId="3" xfId="1" applyNumberFormat="1" applyFont="1" applyFill="1" applyBorder="1" applyAlignment="1">
      <alignment horizontal="left" vertical="center"/>
    </xf>
    <xf numFmtId="165" fontId="2" fillId="0" borderId="3" xfId="1" applyNumberFormat="1" applyFont="1" applyFill="1" applyBorder="1" applyAlignment="1">
      <alignment horizontal="right" vertical="center"/>
    </xf>
    <xf numFmtId="3" fontId="2" fillId="0" borderId="11" xfId="1" applyNumberFormat="1" applyFont="1" applyFill="1" applyBorder="1" applyAlignment="1">
      <alignment horizontal="right" vertical="center"/>
    </xf>
    <xf numFmtId="3" fontId="2" fillId="0" borderId="4" xfId="1" applyNumberFormat="1" applyFont="1" applyFill="1" applyBorder="1" applyAlignment="1">
      <alignment vertical="center"/>
    </xf>
    <xf numFmtId="0" fontId="2" fillId="0" borderId="12" xfId="1" applyFont="1" applyFill="1" applyBorder="1" applyAlignment="1">
      <alignment horizontal="right" vertical="center"/>
    </xf>
    <xf numFmtId="0" fontId="2" fillId="0" borderId="13" xfId="1" applyFont="1" applyFill="1" applyBorder="1" applyAlignment="1">
      <alignment vertical="center"/>
    </xf>
    <xf numFmtId="164" fontId="2" fillId="0" borderId="13" xfId="1" applyNumberFormat="1" applyFont="1" applyFill="1" applyBorder="1" applyAlignment="1">
      <alignment horizontal="left" vertical="center"/>
    </xf>
    <xf numFmtId="165" fontId="2" fillId="0" borderId="13" xfId="1" applyNumberFormat="1" applyFont="1" applyFill="1" applyBorder="1" applyAlignment="1">
      <alignment horizontal="right" vertical="center"/>
    </xf>
    <xf numFmtId="3" fontId="2" fillId="0" borderId="14" xfId="1" applyNumberFormat="1" applyFont="1" applyFill="1" applyBorder="1" applyAlignment="1">
      <alignment horizontal="right" vertical="center"/>
    </xf>
    <xf numFmtId="0" fontId="2" fillId="0" borderId="13" xfId="1" applyFont="1" applyFill="1" applyBorder="1" applyAlignment="1">
      <alignment horizontal="right" vertical="center"/>
    </xf>
    <xf numFmtId="3" fontId="2" fillId="0" borderId="15" xfId="1" applyNumberFormat="1" applyFont="1" applyFill="1" applyBorder="1" applyAlignment="1">
      <alignment vertical="center"/>
    </xf>
    <xf numFmtId="0" fontId="6" fillId="0" borderId="16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left"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left" vertical="center"/>
    </xf>
    <xf numFmtId="4" fontId="2" fillId="0" borderId="20" xfId="1" applyNumberFormat="1" applyFont="1" applyFill="1" applyBorder="1" applyAlignment="1">
      <alignment horizontal="right" vertical="center"/>
    </xf>
    <xf numFmtId="4" fontId="2" fillId="0" borderId="21" xfId="1" applyNumberFormat="1" applyFont="1" applyFill="1" applyBorder="1" applyAlignment="1">
      <alignment horizontal="right" vertical="center"/>
    </xf>
    <xf numFmtId="0" fontId="2" fillId="0" borderId="22" xfId="1" applyFont="1" applyFill="1" applyBorder="1" applyAlignment="1">
      <alignment horizontal="left" vertical="center"/>
    </xf>
    <xf numFmtId="166" fontId="2" fillId="0" borderId="23" xfId="1" applyNumberFormat="1" applyFont="1" applyFill="1" applyBorder="1" applyAlignment="1">
      <alignment horizontal="right" vertical="center"/>
    </xf>
    <xf numFmtId="0" fontId="2" fillId="0" borderId="24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/>
    </xf>
    <xf numFmtId="4" fontId="2" fillId="0" borderId="1" xfId="1" applyNumberFormat="1" applyFont="1" applyFill="1" applyBorder="1" applyAlignment="1">
      <alignment horizontal="right" vertical="center"/>
    </xf>
    <xf numFmtId="4" fontId="2" fillId="0" borderId="25" xfId="1" applyNumberFormat="1" applyFont="1" applyFill="1" applyBorder="1" applyAlignment="1">
      <alignment horizontal="right" vertical="center"/>
    </xf>
    <xf numFmtId="0" fontId="2" fillId="0" borderId="26" xfId="1" applyFont="1" applyFill="1" applyBorder="1" applyAlignment="1">
      <alignment horizontal="left" vertical="center"/>
    </xf>
    <xf numFmtId="166" fontId="2" fillId="0" borderId="27" xfId="1" applyNumberFormat="1" applyFont="1" applyFill="1" applyBorder="1" applyAlignment="1">
      <alignment horizontal="right" vertical="center"/>
    </xf>
    <xf numFmtId="4" fontId="2" fillId="0" borderId="28" xfId="1" applyNumberFormat="1" applyFont="1" applyFill="1" applyBorder="1" applyAlignment="1">
      <alignment horizontal="right" vertical="center"/>
    </xf>
    <xf numFmtId="0" fontId="2" fillId="0" borderId="29" xfId="1" applyFont="1" applyFill="1" applyBorder="1" applyAlignment="1">
      <alignment horizontal="center" vertical="center"/>
    </xf>
    <xf numFmtId="0" fontId="2" fillId="0" borderId="30" xfId="1" applyFont="1" applyFill="1" applyBorder="1" applyAlignment="1">
      <alignment horizontal="left" vertical="center"/>
    </xf>
    <xf numFmtId="4" fontId="2" fillId="0" borderId="30" xfId="1" applyNumberFormat="1" applyFont="1" applyFill="1" applyBorder="1" applyAlignment="1">
      <alignment horizontal="right" vertical="center"/>
    </xf>
    <xf numFmtId="4" fontId="2" fillId="0" borderId="31" xfId="1" applyNumberFormat="1" applyFont="1" applyFill="1" applyBorder="1" applyAlignment="1">
      <alignment horizontal="right" vertical="center"/>
    </xf>
    <xf numFmtId="4" fontId="2" fillId="0" borderId="32" xfId="1" applyNumberFormat="1" applyFont="1" applyFill="1" applyBorder="1" applyAlignment="1">
      <alignment horizontal="right" vertical="center"/>
    </xf>
    <xf numFmtId="0" fontId="2" fillId="0" borderId="30" xfId="1" applyFont="1" applyFill="1" applyBorder="1" applyAlignment="1">
      <alignment horizontal="right" vertical="center"/>
    </xf>
    <xf numFmtId="0" fontId="2" fillId="0" borderId="31" xfId="1" applyFont="1" applyFill="1" applyBorder="1" applyAlignment="1">
      <alignment horizontal="left" vertical="center"/>
    </xf>
    <xf numFmtId="0" fontId="2" fillId="0" borderId="33" xfId="1" applyFont="1" applyFill="1" applyBorder="1" applyAlignment="1">
      <alignment horizontal="right" vertical="center"/>
    </xf>
    <xf numFmtId="0" fontId="2" fillId="0" borderId="35" xfId="1" applyFont="1" applyFill="1" applyBorder="1" applyAlignment="1">
      <alignment horizontal="center" vertical="center"/>
    </xf>
    <xf numFmtId="0" fontId="2" fillId="0" borderId="37" xfId="1" applyFont="1" applyFill="1" applyBorder="1" applyAlignment="1">
      <alignment horizontal="left" vertical="center"/>
    </xf>
    <xf numFmtId="0" fontId="2" fillId="0" borderId="38" xfId="1" applyFont="1" applyFill="1" applyBorder="1" applyAlignment="1">
      <alignment horizontal="left" vertical="center"/>
    </xf>
    <xf numFmtId="0" fontId="2" fillId="0" borderId="39" xfId="1" applyFont="1" applyFill="1" applyBorder="1" applyAlignment="1">
      <alignment horizontal="left" vertical="center"/>
    </xf>
    <xf numFmtId="0" fontId="2" fillId="0" borderId="40" xfId="1" applyFont="1" applyFill="1" applyBorder="1" applyAlignment="1">
      <alignment horizontal="left" vertical="center"/>
    </xf>
    <xf numFmtId="0" fontId="2" fillId="0" borderId="27" xfId="1" applyFont="1" applyFill="1" applyBorder="1" applyAlignment="1">
      <alignment horizontal="left" vertical="center"/>
    </xf>
    <xf numFmtId="0" fontId="2" fillId="0" borderId="37" xfId="1" applyFont="1" applyFill="1" applyBorder="1" applyAlignment="1">
      <alignment horizontal="right" vertical="center"/>
    </xf>
    <xf numFmtId="0" fontId="2" fillId="0" borderId="40" xfId="1" applyFont="1" applyFill="1" applyBorder="1" applyAlignment="1">
      <alignment horizontal="right" vertical="center"/>
    </xf>
    <xf numFmtId="0" fontId="2" fillId="0" borderId="41" xfId="1" applyFont="1" applyFill="1" applyBorder="1" applyAlignment="1">
      <alignment horizontal="left" vertical="center"/>
    </xf>
    <xf numFmtId="0" fontId="2" fillId="0" borderId="12" xfId="1" applyFont="1" applyFill="1" applyBorder="1" applyAlignment="1">
      <alignment horizontal="left" vertical="center"/>
    </xf>
    <xf numFmtId="0" fontId="2" fillId="0" borderId="13" xfId="1" applyFont="1" applyFill="1" applyBorder="1" applyAlignment="1">
      <alignment horizontal="left" vertical="center"/>
    </xf>
    <xf numFmtId="0" fontId="2" fillId="0" borderId="15" xfId="1" applyFont="1" applyFill="1" applyBorder="1" applyAlignment="1">
      <alignment horizontal="left" vertical="center"/>
    </xf>
    <xf numFmtId="0" fontId="2" fillId="0" borderId="23" xfId="1" applyFont="1" applyFill="1" applyBorder="1" applyAlignment="1">
      <alignment horizontal="right" vertical="center"/>
    </xf>
    <xf numFmtId="4" fontId="2" fillId="0" borderId="27" xfId="1" applyNumberFormat="1" applyFont="1" applyFill="1" applyBorder="1" applyAlignment="1">
      <alignment horizontal="right" vertical="center"/>
    </xf>
    <xf numFmtId="0" fontId="6" fillId="0" borderId="42" xfId="1" applyFont="1" applyFill="1" applyBorder="1" applyAlignment="1">
      <alignment horizontal="center" vertical="center"/>
    </xf>
    <xf numFmtId="0" fontId="2" fillId="0" borderId="43" xfId="1" applyFont="1" applyFill="1" applyBorder="1" applyAlignment="1">
      <alignment horizontal="left" vertical="center"/>
    </xf>
    <xf numFmtId="0" fontId="2" fillId="0" borderId="44" xfId="1" applyFont="1" applyFill="1" applyBorder="1" applyAlignment="1">
      <alignment horizontal="left" vertical="center"/>
    </xf>
    <xf numFmtId="167" fontId="2" fillId="0" borderId="45" xfId="1" applyNumberFormat="1" applyFont="1" applyFill="1" applyBorder="1" applyAlignment="1">
      <alignment horizontal="right" vertical="center"/>
    </xf>
    <xf numFmtId="49" fontId="2" fillId="0" borderId="0" xfId="0" applyNumberFormat="1" applyFont="1" applyAlignment="1">
      <alignment horizontal="left" vertical="top" wrapText="1"/>
    </xf>
    <xf numFmtId="4" fontId="2" fillId="0" borderId="0" xfId="0" applyNumberFormat="1" applyFont="1"/>
    <xf numFmtId="168" fontId="2" fillId="0" borderId="0" xfId="0" applyNumberFormat="1" applyFont="1"/>
    <xf numFmtId="169" fontId="2" fillId="0" borderId="0" xfId="0" applyNumberFormat="1" applyFont="1"/>
    <xf numFmtId="0" fontId="2" fillId="0" borderId="0" xfId="0" applyFont="1"/>
    <xf numFmtId="0" fontId="6" fillId="0" borderId="0" xfId="0" applyFont="1"/>
    <xf numFmtId="0" fontId="3" fillId="0" borderId="0" xfId="0" applyFont="1"/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49" fontId="2" fillId="0" borderId="1" xfId="0" applyNumberFormat="1" applyFont="1" applyBorder="1" applyAlignment="1">
      <alignment horizontal="left" vertical="top" wrapText="1"/>
    </xf>
    <xf numFmtId="4" fontId="2" fillId="0" borderId="1" xfId="0" applyNumberFormat="1" applyFont="1" applyBorder="1"/>
    <xf numFmtId="168" fontId="2" fillId="0" borderId="1" xfId="0" applyNumberFormat="1" applyFont="1" applyBorder="1"/>
    <xf numFmtId="169" fontId="2" fillId="0" borderId="1" xfId="0" applyNumberFormat="1" applyFont="1" applyBorder="1"/>
    <xf numFmtId="0" fontId="2" fillId="0" borderId="0" xfId="0" applyFont="1" applyAlignment="1" applyProtection="1">
      <alignment horizontal="right" vertical="top"/>
      <protection locked="0"/>
    </xf>
    <xf numFmtId="49" fontId="2" fillId="0" borderId="0" xfId="0" applyNumberFormat="1" applyFont="1" applyAlignment="1" applyProtection="1">
      <alignment horizontal="center" vertical="top"/>
      <protection locked="0"/>
    </xf>
    <xf numFmtId="49" fontId="2" fillId="0" borderId="0" xfId="0" applyNumberFormat="1" applyFont="1" applyAlignment="1" applyProtection="1">
      <alignment vertical="top"/>
      <protection locked="0"/>
    </xf>
    <xf numFmtId="49" fontId="2" fillId="0" borderId="0" xfId="0" applyNumberFormat="1" applyFont="1" applyAlignment="1" applyProtection="1">
      <alignment horizontal="left" vertical="top" wrapText="1"/>
      <protection locked="0"/>
    </xf>
    <xf numFmtId="169" fontId="2" fillId="0" borderId="0" xfId="0" applyNumberFormat="1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4" fontId="2" fillId="0" borderId="0" xfId="0" applyNumberFormat="1" applyFont="1" applyAlignment="1" applyProtection="1">
      <alignment vertical="top"/>
      <protection locked="0"/>
    </xf>
    <xf numFmtId="168" fontId="2" fillId="0" borderId="0" xfId="0" applyNumberFormat="1" applyFont="1" applyAlignment="1" applyProtection="1">
      <alignment vertical="top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>
      <alignment vertical="top"/>
    </xf>
    <xf numFmtId="0" fontId="6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wrapText="1"/>
      <protection locked="0"/>
    </xf>
    <xf numFmtId="4" fontId="2" fillId="0" borderId="0" xfId="0" applyNumberFormat="1" applyFont="1" applyProtection="1">
      <protection locked="0"/>
    </xf>
    <xf numFmtId="168" fontId="2" fillId="0" borderId="0" xfId="0" applyNumberFormat="1" applyFont="1" applyProtection="1">
      <protection locked="0"/>
    </xf>
    <xf numFmtId="169" fontId="2" fillId="0" borderId="0" xfId="0" applyNumberFormat="1" applyFont="1" applyProtection="1">
      <protection locked="0"/>
    </xf>
    <xf numFmtId="0" fontId="4" fillId="0" borderId="0" xfId="1" applyFont="1" applyFill="1" applyBorder="1" applyProtection="1"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9" fontId="2" fillId="0" borderId="0" xfId="0" applyNumberFormat="1" applyFont="1" applyProtection="1">
      <protection locked="0"/>
    </xf>
    <xf numFmtId="49" fontId="5" fillId="0" borderId="0" xfId="1" applyNumberFormat="1" applyFont="1" applyFill="1" applyBorder="1" applyProtection="1">
      <protection locked="0"/>
    </xf>
    <xf numFmtId="170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169" fontId="4" fillId="0" borderId="0" xfId="0" applyNumberFormat="1" applyFont="1" applyAlignment="1">
      <alignment horizontal="right"/>
    </xf>
    <xf numFmtId="171" fontId="4" fillId="0" borderId="0" xfId="0" applyNumberFormat="1" applyFont="1" applyAlignment="1">
      <alignment horizontal="right"/>
    </xf>
    <xf numFmtId="49" fontId="2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wrapText="1"/>
      <protection locked="0"/>
    </xf>
    <xf numFmtId="0" fontId="2" fillId="0" borderId="54" xfId="0" applyFont="1" applyBorder="1" applyAlignment="1" applyProtection="1">
      <alignment horizontal="center"/>
      <protection locked="0"/>
    </xf>
    <xf numFmtId="0" fontId="2" fillId="0" borderId="54" xfId="0" applyFont="1" applyBorder="1" applyAlignment="1" applyProtection="1">
      <alignment horizontal="center" wrapText="1"/>
      <protection locked="0"/>
    </xf>
    <xf numFmtId="0" fontId="2" fillId="0" borderId="55" xfId="0" applyFont="1" applyBorder="1" applyAlignment="1">
      <alignment horizontal="center"/>
    </xf>
    <xf numFmtId="0" fontId="7" fillId="0" borderId="55" xfId="0" applyFont="1" applyBorder="1" applyAlignment="1" applyProtection="1">
      <alignment horizontal="center"/>
      <protection locked="0"/>
    </xf>
    <xf numFmtId="0" fontId="2" fillId="0" borderId="55" xfId="0" applyFont="1" applyBorder="1" applyAlignment="1" applyProtection="1">
      <alignment horizontal="center"/>
      <protection locked="0"/>
    </xf>
    <xf numFmtId="0" fontId="2" fillId="0" borderId="55" xfId="0" applyFont="1" applyBorder="1" applyAlignment="1">
      <alignment horizontal="left"/>
    </xf>
    <xf numFmtId="49" fontId="2" fillId="0" borderId="55" xfId="0" applyNumberFormat="1" applyFont="1" applyBorder="1" applyAlignment="1">
      <alignment horizontal="left"/>
    </xf>
    <xf numFmtId="0" fontId="2" fillId="0" borderId="55" xfId="0" applyFont="1" applyBorder="1" applyAlignment="1">
      <alignment horizontal="right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wrapText="1"/>
      <protection locked="0"/>
    </xf>
    <xf numFmtId="0" fontId="2" fillId="0" borderId="56" xfId="0" applyFont="1" applyBorder="1" applyAlignment="1">
      <alignment horizontal="center"/>
    </xf>
    <xf numFmtId="0" fontId="7" fillId="0" borderId="56" xfId="0" applyFont="1" applyBorder="1" applyAlignment="1" applyProtection="1">
      <alignment horizontal="center"/>
      <protection locked="0"/>
    </xf>
    <xf numFmtId="0" fontId="2" fillId="0" borderId="56" xfId="0" applyFont="1" applyBorder="1" applyAlignment="1" applyProtection="1">
      <alignment horizontal="center"/>
      <protection locked="0"/>
    </xf>
    <xf numFmtId="169" fontId="2" fillId="0" borderId="56" xfId="0" applyNumberFormat="1" applyFont="1" applyBorder="1"/>
    <xf numFmtId="0" fontId="2" fillId="0" borderId="56" xfId="0" applyFont="1" applyBorder="1"/>
    <xf numFmtId="49" fontId="2" fillId="0" borderId="56" xfId="0" applyNumberFormat="1" applyFont="1" applyBorder="1" applyAlignment="1">
      <alignment horizontal="left"/>
    </xf>
    <xf numFmtId="0" fontId="2" fillId="0" borderId="56" xfId="0" applyFont="1" applyBorder="1" applyAlignment="1">
      <alignment horizontal="right"/>
    </xf>
    <xf numFmtId="170" fontId="2" fillId="0" borderId="0" xfId="0" applyNumberFormat="1" applyFont="1" applyAlignment="1" applyProtection="1">
      <alignment vertical="top"/>
      <protection locked="0"/>
    </xf>
    <xf numFmtId="49" fontId="2" fillId="0" borderId="1" xfId="0" applyNumberFormat="1" applyFont="1" applyBorder="1" applyAlignment="1" applyProtection="1">
      <alignment horizontal="right" vertical="top"/>
      <protection locked="0"/>
    </xf>
    <xf numFmtId="49" fontId="2" fillId="0" borderId="1" xfId="0" applyNumberFormat="1" applyFont="1" applyBorder="1" applyAlignment="1" applyProtection="1">
      <alignment horizontal="center" vertical="top"/>
      <protection locked="0"/>
    </xf>
    <xf numFmtId="49" fontId="2" fillId="0" borderId="1" xfId="0" applyNumberFormat="1" applyFont="1" applyBorder="1" applyAlignment="1" applyProtection="1">
      <alignment vertical="top"/>
      <protection locked="0"/>
    </xf>
    <xf numFmtId="49" fontId="2" fillId="0" borderId="1" xfId="0" applyNumberFormat="1" applyFont="1" applyBorder="1" applyAlignment="1" applyProtection="1">
      <alignment horizontal="left" vertical="top" wrapText="1"/>
      <protection locked="0"/>
    </xf>
    <xf numFmtId="169" fontId="2" fillId="0" borderId="1" xfId="0" applyNumberFormat="1" applyFont="1" applyBorder="1" applyAlignment="1" applyProtection="1">
      <alignment vertical="top"/>
      <protection locked="0"/>
    </xf>
    <xf numFmtId="0" fontId="2" fillId="0" borderId="1" xfId="0" applyFont="1" applyBorder="1" applyAlignment="1" applyProtection="1">
      <alignment vertical="top"/>
      <protection locked="0"/>
    </xf>
    <xf numFmtId="4" fontId="2" fillId="0" borderId="1" xfId="0" applyNumberFormat="1" applyFont="1" applyBorder="1" applyAlignment="1" applyProtection="1">
      <alignment vertical="top"/>
      <protection locked="0"/>
    </xf>
    <xf numFmtId="168" fontId="2" fillId="0" borderId="1" xfId="0" applyNumberFormat="1" applyFont="1" applyBorder="1" applyAlignment="1" applyProtection="1">
      <alignment vertical="top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 applyProtection="1">
      <alignment horizontal="right" vertical="top"/>
      <protection locked="0"/>
    </xf>
    <xf numFmtId="49" fontId="6" fillId="0" borderId="1" xfId="0" applyNumberFormat="1" applyFont="1" applyBorder="1" applyAlignment="1" applyProtection="1">
      <alignment horizontal="right" vertical="top" wrapText="1"/>
      <protection locked="0"/>
    </xf>
    <xf numFmtId="4" fontId="6" fillId="0" borderId="1" xfId="0" applyNumberFormat="1" applyFont="1" applyBorder="1" applyAlignment="1" applyProtection="1">
      <alignment vertical="top"/>
      <protection locked="0"/>
    </xf>
    <xf numFmtId="0" fontId="6" fillId="0" borderId="1" xfId="0" applyFont="1" applyBorder="1" applyAlignment="1" applyProtection="1">
      <alignment vertical="top"/>
      <protection locked="0"/>
    </xf>
    <xf numFmtId="168" fontId="6" fillId="0" borderId="1" xfId="0" applyNumberFormat="1" applyFont="1" applyBorder="1" applyAlignment="1" applyProtection="1">
      <alignment vertical="top"/>
      <protection locked="0"/>
    </xf>
    <xf numFmtId="169" fontId="6" fillId="0" borderId="1" xfId="0" applyNumberFormat="1" applyFont="1" applyBorder="1" applyAlignment="1" applyProtection="1">
      <alignment vertical="top"/>
      <protection locked="0"/>
    </xf>
    <xf numFmtId="0" fontId="6" fillId="0" borderId="1" xfId="0" applyFont="1" applyBorder="1" applyAlignment="1" applyProtection="1">
      <alignment horizontal="center" vertical="top"/>
      <protection locked="0"/>
    </xf>
    <xf numFmtId="49" fontId="2" fillId="0" borderId="54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4" fontId="8" fillId="0" borderId="0" xfId="0" applyNumberFormat="1" applyFont="1" applyAlignment="1" applyProtection="1">
      <alignment horizontal="right"/>
      <protection locked="0"/>
    </xf>
    <xf numFmtId="171" fontId="8" fillId="0" borderId="0" xfId="0" applyNumberFormat="1" applyFont="1" applyAlignment="1" applyProtection="1">
      <alignment horizontal="left"/>
      <protection locked="0"/>
    </xf>
    <xf numFmtId="171" fontId="2" fillId="0" borderId="0" xfId="0" applyNumberFormat="1" applyFont="1" applyAlignment="1">
      <alignment horizontal="left"/>
    </xf>
    <xf numFmtId="49" fontId="9" fillId="0" borderId="20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 applyProtection="1">
      <alignment horizontal="left"/>
      <protection locked="0"/>
    </xf>
    <xf numFmtId="169" fontId="2" fillId="0" borderId="0" xfId="0" applyNumberFormat="1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0" fontId="2" fillId="0" borderId="54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34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0" fontId="2" fillId="0" borderId="36" xfId="1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/>
      <protection locked="0"/>
    </xf>
  </cellXfs>
  <cellStyles count="2">
    <cellStyle name="Normálna" xfId="0" builtinId="0"/>
    <cellStyle name="Vysvetľujúci text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6666"/>
      <rgbColor rgb="FFFFFFCC"/>
      <rgbColor rgb="FFFFFFC0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A0E0E0"/>
      <rgbColor rgb="FFCCFFCC"/>
      <rgbColor rgb="FFFFFF99"/>
      <rgbColor rgb="FFA6CAF0"/>
      <rgbColor rgb="FFCC9CCC"/>
      <rgbColor rgb="FFCC99FF"/>
      <rgbColor rgb="FFFFCCCC"/>
      <rgbColor rgb="FF3333CC"/>
      <rgbColor rgb="FF33CCCC"/>
      <rgbColor rgb="FF999933"/>
      <rgbColor rgb="FFFFCC00"/>
      <rgbColor rgb="FFFF9900"/>
      <rgbColor rgb="FFFF6600"/>
      <rgbColor rgb="FF666699"/>
      <rgbColor rgb="FF969696"/>
      <rgbColor rgb="FF003366"/>
      <rgbColor rgb="FF339966"/>
      <rgbColor rgb="FF006600"/>
      <rgbColor rgb="FF424242"/>
      <rgbColor rgb="FF9966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L28"/>
  <sheetViews>
    <sheetView showGridLines="0" tabSelected="1" zoomScaleNormal="100" workbookViewId="0">
      <selection activeCell="K8" sqref="K8"/>
    </sheetView>
  </sheetViews>
  <sheetFormatPr defaultRowHeight="13.2" x14ac:dyDescent="0.25"/>
  <cols>
    <col min="1" max="1" width="2.44140625" customWidth="1"/>
    <col min="2" max="2" width="3.6640625" customWidth="1"/>
    <col min="3" max="3" width="6.88671875" customWidth="1"/>
    <col min="4" max="6" width="14" customWidth="1"/>
    <col min="7" max="7" width="3.88671875" customWidth="1"/>
    <col min="8" max="8" width="22.6640625" customWidth="1"/>
    <col min="9" max="9" width="14" customWidth="1"/>
    <col min="10" max="10" width="4.33203125" customWidth="1"/>
    <col min="11" max="11" width="17.44140625" customWidth="1"/>
    <col min="12" max="12" width="11.44140625" customWidth="1"/>
    <col min="13" max="13" width="14.5546875" customWidth="1"/>
    <col min="14" max="14" width="1.88671875" customWidth="1"/>
    <col min="15" max="15" width="1.44140625" customWidth="1"/>
    <col min="16" max="23" width="8.6640625" customWidth="1"/>
    <col min="24" max="25" width="5.6640625" customWidth="1"/>
    <col min="26" max="26" width="6.5546875" customWidth="1"/>
    <col min="27" max="27" width="21.44140625" customWidth="1"/>
    <col min="28" max="28" width="4.33203125" customWidth="1"/>
    <col min="29" max="29" width="8.33203125" customWidth="1"/>
    <col min="30" max="1025" width="8.6640625" customWidth="1"/>
  </cols>
  <sheetData>
    <row r="1" spans="1:64" ht="28.5" customHeight="1" x14ac:dyDescent="0.25">
      <c r="A1" s="3"/>
      <c r="B1" s="4"/>
      <c r="C1" s="4"/>
      <c r="D1" s="4"/>
      <c r="E1" s="4"/>
      <c r="F1" s="4"/>
      <c r="G1" s="4"/>
      <c r="H1" s="5" t="str">
        <f>CONCATENATE(AA2," ",AB2," ",AC2," ",AD2)</f>
        <v xml:space="preserve">Krycí list rozpočtu v EUR  </v>
      </c>
      <c r="I1" s="4"/>
      <c r="J1" s="4"/>
      <c r="K1" s="4"/>
      <c r="L1" s="4"/>
      <c r="M1" s="4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6" t="s">
        <v>1</v>
      </c>
      <c r="AA1" s="6" t="s">
        <v>2</v>
      </c>
      <c r="AB1" s="6" t="s">
        <v>3</v>
      </c>
      <c r="AC1" s="6" t="s">
        <v>4</v>
      </c>
      <c r="AD1" s="6" t="s">
        <v>5</v>
      </c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</row>
    <row r="2" spans="1:64" ht="18" customHeight="1" x14ac:dyDescent="0.25">
      <c r="A2" s="3"/>
      <c r="B2" s="7" t="s">
        <v>6</v>
      </c>
      <c r="C2" s="8"/>
      <c r="D2" s="8"/>
      <c r="E2" s="8"/>
      <c r="F2" s="8"/>
      <c r="G2" s="9"/>
      <c r="H2" s="8"/>
      <c r="I2" s="8"/>
      <c r="J2" s="8" t="s">
        <v>7</v>
      </c>
      <c r="K2" s="8"/>
      <c r="L2" s="8" t="s">
        <v>8</v>
      </c>
      <c r="M2" s="10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6" t="s">
        <v>9</v>
      </c>
      <c r="AA2" s="11" t="s">
        <v>10</v>
      </c>
      <c r="AB2" s="12" t="s">
        <v>11</v>
      </c>
      <c r="AC2" s="11"/>
      <c r="AD2" s="1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1:64" ht="18" customHeight="1" x14ac:dyDescent="0.25">
      <c r="A3" s="3"/>
      <c r="B3" s="14" t="s">
        <v>12</v>
      </c>
      <c r="C3" s="15"/>
      <c r="D3" s="15"/>
      <c r="E3" s="15"/>
      <c r="F3" s="15"/>
      <c r="G3" s="16"/>
      <c r="H3" s="15"/>
      <c r="I3" s="15"/>
      <c r="J3" s="15" t="s">
        <v>13</v>
      </c>
      <c r="K3" s="15"/>
      <c r="L3" s="15" t="s">
        <v>14</v>
      </c>
      <c r="M3" s="17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6" t="s">
        <v>15</v>
      </c>
      <c r="AA3" s="11" t="s">
        <v>16</v>
      </c>
      <c r="AB3" s="12" t="s">
        <v>11</v>
      </c>
      <c r="AC3" s="11" t="s">
        <v>17</v>
      </c>
      <c r="AD3" s="13" t="s">
        <v>18</v>
      </c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spans="1:64" ht="18" customHeight="1" x14ac:dyDescent="0.25">
      <c r="A4" s="3"/>
      <c r="B4" s="18"/>
      <c r="C4" s="19"/>
      <c r="D4" s="19"/>
      <c r="E4" s="19"/>
      <c r="F4" s="19"/>
      <c r="G4" s="20"/>
      <c r="H4" s="19"/>
      <c r="I4" s="19"/>
      <c r="J4" s="19" t="s">
        <v>243</v>
      </c>
      <c r="K4" s="19"/>
      <c r="L4" s="19" t="s">
        <v>19</v>
      </c>
      <c r="M4" s="21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6" t="s">
        <v>20</v>
      </c>
      <c r="AA4" s="11" t="s">
        <v>21</v>
      </c>
      <c r="AB4" s="12" t="s">
        <v>11</v>
      </c>
      <c r="AC4" s="11"/>
      <c r="AD4" s="1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</row>
    <row r="5" spans="1:64" ht="18" customHeight="1" x14ac:dyDescent="0.25">
      <c r="A5" s="3"/>
      <c r="B5" s="7" t="s">
        <v>22</v>
      </c>
      <c r="C5" s="8"/>
      <c r="D5" s="8"/>
      <c r="E5" s="8"/>
      <c r="F5" s="8"/>
      <c r="G5" s="22"/>
      <c r="H5" s="8"/>
      <c r="I5" s="8"/>
      <c r="J5" s="8" t="s">
        <v>23</v>
      </c>
      <c r="K5" s="8"/>
      <c r="L5" s="8" t="s">
        <v>24</v>
      </c>
      <c r="M5" s="10" t="s">
        <v>25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6" t="s">
        <v>26</v>
      </c>
      <c r="AA5" s="11" t="s">
        <v>16</v>
      </c>
      <c r="AB5" s="12" t="s">
        <v>11</v>
      </c>
      <c r="AC5" s="11" t="s">
        <v>17</v>
      </c>
      <c r="AD5" s="13" t="s">
        <v>18</v>
      </c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</row>
    <row r="6" spans="1:64" ht="18" customHeight="1" x14ac:dyDescent="0.25">
      <c r="A6" s="3"/>
      <c r="B6" s="14" t="s">
        <v>27</v>
      </c>
      <c r="C6" s="15"/>
      <c r="D6" s="15"/>
      <c r="E6" s="15"/>
      <c r="F6" s="15"/>
      <c r="G6" s="23"/>
      <c r="H6" s="15"/>
      <c r="I6" s="15"/>
      <c r="J6" s="15" t="s">
        <v>23</v>
      </c>
      <c r="K6" s="24"/>
      <c r="L6" s="15" t="s">
        <v>244</v>
      </c>
      <c r="M6" s="17" t="s">
        <v>222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6" t="s">
        <v>28</v>
      </c>
      <c r="AA6" s="11" t="s">
        <v>29</v>
      </c>
      <c r="AB6" s="12" t="s">
        <v>11</v>
      </c>
      <c r="AC6" s="11" t="s">
        <v>17</v>
      </c>
      <c r="AD6" s="13" t="s">
        <v>18</v>
      </c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</row>
    <row r="7" spans="1:64" ht="18" customHeight="1" x14ac:dyDescent="0.25">
      <c r="A7" s="3"/>
      <c r="B7" s="18" t="s">
        <v>30</v>
      </c>
      <c r="C7" s="19"/>
      <c r="D7" s="19"/>
      <c r="E7" s="19"/>
      <c r="F7" s="19"/>
      <c r="G7" s="25"/>
      <c r="H7" s="19"/>
      <c r="I7" s="19"/>
      <c r="J7" s="19" t="s">
        <v>23</v>
      </c>
      <c r="K7" s="19"/>
      <c r="L7" s="19" t="s">
        <v>24</v>
      </c>
      <c r="M7" s="21" t="s">
        <v>25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</row>
    <row r="8" spans="1:64" ht="18" customHeight="1" x14ac:dyDescent="0.25">
      <c r="A8" s="3"/>
      <c r="B8" s="26"/>
      <c r="C8" s="27"/>
      <c r="D8" s="28"/>
      <c r="E8" s="29"/>
      <c r="F8" s="30">
        <f>IF(B8&lt;&gt;0,ROUND($M$26/B8,0),0)</f>
        <v>0</v>
      </c>
      <c r="G8" s="22"/>
      <c r="H8" s="27"/>
      <c r="I8" s="30">
        <f>IF(G8&lt;&gt;0,ROUND($M$26/G8,0),0)</f>
        <v>0</v>
      </c>
      <c r="J8" s="9"/>
      <c r="K8" s="27"/>
      <c r="L8" s="29"/>
      <c r="M8" s="31">
        <f>IF(J8&lt;&gt;0,ROUND($M$26/J8,0),0)</f>
        <v>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</row>
    <row r="9" spans="1:64" ht="18" customHeight="1" x14ac:dyDescent="0.25">
      <c r="A9" s="3"/>
      <c r="B9" s="32"/>
      <c r="C9" s="33"/>
      <c r="D9" s="34"/>
      <c r="E9" s="35"/>
      <c r="F9" s="36">
        <f>IF(B9&lt;&gt;0,ROUND($M$26/B9,0),0)</f>
        <v>0</v>
      </c>
      <c r="G9" s="37"/>
      <c r="H9" s="33"/>
      <c r="I9" s="36">
        <f>IF(G9&lt;&gt;0,ROUND($M$26/G9,0),0)</f>
        <v>0</v>
      </c>
      <c r="J9" s="37"/>
      <c r="K9" s="33"/>
      <c r="L9" s="35"/>
      <c r="M9" s="38">
        <f>IF(J9&lt;&gt;0,ROUND($M$26/J9,0),0)</f>
        <v>0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</row>
    <row r="10" spans="1:64" ht="18" customHeight="1" x14ac:dyDescent="0.25">
      <c r="A10" s="3"/>
      <c r="B10" s="39" t="s">
        <v>31</v>
      </c>
      <c r="C10" s="40" t="s">
        <v>32</v>
      </c>
      <c r="D10" s="41" t="s">
        <v>33</v>
      </c>
      <c r="E10" s="41" t="s">
        <v>34</v>
      </c>
      <c r="F10" s="2" t="s">
        <v>35</v>
      </c>
      <c r="G10" s="39" t="s">
        <v>36</v>
      </c>
      <c r="H10" s="179" t="s">
        <v>37</v>
      </c>
      <c r="I10" s="179"/>
      <c r="J10" s="39" t="s">
        <v>38</v>
      </c>
      <c r="K10" s="179" t="s">
        <v>39</v>
      </c>
      <c r="L10" s="179"/>
      <c r="M10" s="179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</row>
    <row r="11" spans="1:64" ht="18" customHeight="1" x14ac:dyDescent="0.25">
      <c r="A11" s="3"/>
      <c r="B11" s="42">
        <v>1</v>
      </c>
      <c r="C11" s="43" t="s">
        <v>40</v>
      </c>
      <c r="D11" s="44">
        <v>0</v>
      </c>
      <c r="E11" s="44">
        <v>0</v>
      </c>
      <c r="F11" s="45">
        <f>D11+E11</f>
        <v>0</v>
      </c>
      <c r="G11" s="42">
        <v>6</v>
      </c>
      <c r="H11" s="43" t="s">
        <v>41</v>
      </c>
      <c r="I11" s="45">
        <v>0</v>
      </c>
      <c r="J11" s="42">
        <v>11</v>
      </c>
      <c r="K11" s="46" t="s">
        <v>42</v>
      </c>
      <c r="L11" s="47">
        <v>0</v>
      </c>
      <c r="M11" s="45"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</row>
    <row r="12" spans="1:64" ht="18" customHeight="1" x14ac:dyDescent="0.25">
      <c r="A12" s="3"/>
      <c r="B12" s="48">
        <v>2</v>
      </c>
      <c r="C12" s="49" t="s">
        <v>43</v>
      </c>
      <c r="D12" s="50">
        <v>0</v>
      </c>
      <c r="E12" s="50">
        <v>0</v>
      </c>
      <c r="F12" s="45">
        <f>D12+E12</f>
        <v>0</v>
      </c>
      <c r="G12" s="48">
        <v>7</v>
      </c>
      <c r="H12" s="49" t="s">
        <v>44</v>
      </c>
      <c r="I12" s="51">
        <v>0</v>
      </c>
      <c r="J12" s="48">
        <v>12</v>
      </c>
      <c r="K12" s="52" t="s">
        <v>45</v>
      </c>
      <c r="L12" s="53">
        <v>0</v>
      </c>
      <c r="M12" s="51">
        <v>0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</row>
    <row r="13" spans="1:64" ht="18" customHeight="1" x14ac:dyDescent="0.25">
      <c r="A13" s="3"/>
      <c r="B13" s="48">
        <v>3</v>
      </c>
      <c r="C13" s="49" t="s">
        <v>46</v>
      </c>
      <c r="D13" s="50">
        <v>0</v>
      </c>
      <c r="E13" s="50">
        <v>0</v>
      </c>
      <c r="F13" s="45">
        <f>D13+E13</f>
        <v>0</v>
      </c>
      <c r="G13" s="48">
        <v>8</v>
      </c>
      <c r="H13" s="49" t="s">
        <v>47</v>
      </c>
      <c r="I13" s="51">
        <v>0</v>
      </c>
      <c r="J13" s="48">
        <v>13</v>
      </c>
      <c r="K13" s="52" t="s">
        <v>48</v>
      </c>
      <c r="L13" s="53">
        <v>0</v>
      </c>
      <c r="M13" s="51">
        <v>0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18" customHeight="1" x14ac:dyDescent="0.25">
      <c r="A14" s="3"/>
      <c r="B14" s="48">
        <v>4</v>
      </c>
      <c r="C14" s="49" t="s">
        <v>49</v>
      </c>
      <c r="D14" s="50">
        <v>0</v>
      </c>
      <c r="E14" s="50">
        <v>3170</v>
      </c>
      <c r="F14" s="54">
        <f>D14+E14</f>
        <v>3170</v>
      </c>
      <c r="G14" s="48">
        <v>9</v>
      </c>
      <c r="H14" s="49" t="s">
        <v>50</v>
      </c>
      <c r="I14" s="51">
        <v>0</v>
      </c>
      <c r="J14" s="48">
        <v>14</v>
      </c>
      <c r="K14" s="52" t="s">
        <v>50</v>
      </c>
      <c r="L14" s="53">
        <v>0</v>
      </c>
      <c r="M14" s="51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</row>
    <row r="15" spans="1:64" ht="18" customHeight="1" x14ac:dyDescent="0.25">
      <c r="A15" s="3"/>
      <c r="B15" s="55">
        <v>5</v>
      </c>
      <c r="C15" s="56" t="s">
        <v>51</v>
      </c>
      <c r="D15" s="57">
        <f>SUM(D11:D14)</f>
        <v>0</v>
      </c>
      <c r="E15" s="58">
        <f>SUM(E11:E14)</f>
        <v>3170</v>
      </c>
      <c r="F15" s="59">
        <f>SUM(F11:F14)</f>
        <v>3170</v>
      </c>
      <c r="G15" s="55">
        <v>10</v>
      </c>
      <c r="H15" s="60" t="s">
        <v>52</v>
      </c>
      <c r="I15" s="59">
        <f>SUM(I11:I14)</f>
        <v>0</v>
      </c>
      <c r="J15" s="55">
        <v>15</v>
      </c>
      <c r="K15" s="61"/>
      <c r="L15" s="62" t="s">
        <v>53</v>
      </c>
      <c r="M15" s="59">
        <f>SUM(M11:M14)</f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</row>
    <row r="16" spans="1:64" ht="18" customHeight="1" x14ac:dyDescent="0.25">
      <c r="A16" s="3"/>
      <c r="B16" s="178" t="s">
        <v>54</v>
      </c>
      <c r="C16" s="178"/>
      <c r="D16" s="178"/>
      <c r="E16" s="178"/>
      <c r="F16" s="63"/>
      <c r="G16" s="180" t="s">
        <v>55</v>
      </c>
      <c r="H16" s="180"/>
      <c r="I16" s="180"/>
      <c r="J16" s="39" t="s">
        <v>56</v>
      </c>
      <c r="K16" s="179" t="s">
        <v>57</v>
      </c>
      <c r="L16" s="179"/>
      <c r="M16" s="179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</row>
    <row r="17" spans="1:64" ht="18" customHeight="1" x14ac:dyDescent="0.25">
      <c r="A17" s="3"/>
      <c r="B17" s="64"/>
      <c r="C17" s="65" t="s">
        <v>58</v>
      </c>
      <c r="D17" s="65"/>
      <c r="E17" s="65" t="s">
        <v>59</v>
      </c>
      <c r="F17" s="66"/>
      <c r="G17" s="64"/>
      <c r="H17" s="4"/>
      <c r="I17" s="67"/>
      <c r="J17" s="48">
        <v>16</v>
      </c>
      <c r="K17" s="52" t="s">
        <v>60</v>
      </c>
      <c r="L17" s="68"/>
      <c r="M17" s="51">
        <v>528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</row>
    <row r="18" spans="1:64" ht="18" customHeight="1" x14ac:dyDescent="0.25">
      <c r="A18" s="3"/>
      <c r="B18" s="69"/>
      <c r="C18" s="4" t="s">
        <v>61</v>
      </c>
      <c r="D18" s="4"/>
      <c r="E18" s="4"/>
      <c r="F18" s="70"/>
      <c r="G18" s="69"/>
      <c r="H18" s="4" t="s">
        <v>58</v>
      </c>
      <c r="I18" s="67"/>
      <c r="J18" s="48">
        <v>17</v>
      </c>
      <c r="K18" s="52" t="s">
        <v>62</v>
      </c>
      <c r="L18" s="68"/>
      <c r="M18" s="51">
        <v>0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</row>
    <row r="19" spans="1:64" ht="18" customHeight="1" x14ac:dyDescent="0.25">
      <c r="A19" s="3"/>
      <c r="B19" s="69"/>
      <c r="C19" s="4"/>
      <c r="D19" s="4"/>
      <c r="E19" s="4"/>
      <c r="F19" s="70"/>
      <c r="G19" s="69"/>
      <c r="H19" s="71"/>
      <c r="I19" s="67"/>
      <c r="J19" s="48">
        <v>18</v>
      </c>
      <c r="K19" s="52" t="s">
        <v>63</v>
      </c>
      <c r="L19" s="68"/>
      <c r="M19" s="51"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</row>
    <row r="20" spans="1:64" ht="18" customHeight="1" x14ac:dyDescent="0.25">
      <c r="A20" s="3"/>
      <c r="B20" s="69"/>
      <c r="C20" s="4"/>
      <c r="D20" s="4"/>
      <c r="E20" s="4"/>
      <c r="F20" s="70"/>
      <c r="G20" s="69"/>
      <c r="H20" s="65" t="s">
        <v>59</v>
      </c>
      <c r="I20" s="67"/>
      <c r="J20" s="48">
        <v>19</v>
      </c>
      <c r="K20" s="52" t="s">
        <v>50</v>
      </c>
      <c r="L20" s="68"/>
      <c r="M20" s="51">
        <v>0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</row>
    <row r="21" spans="1:64" ht="18" customHeight="1" x14ac:dyDescent="0.25">
      <c r="A21" s="3"/>
      <c r="B21" s="72"/>
      <c r="C21" s="73"/>
      <c r="D21" s="73"/>
      <c r="E21" s="73"/>
      <c r="F21" s="74"/>
      <c r="G21" s="64"/>
      <c r="H21" s="4" t="s">
        <v>61</v>
      </c>
      <c r="I21" s="67"/>
      <c r="J21" s="55">
        <v>20</v>
      </c>
      <c r="K21" s="61"/>
      <c r="L21" s="62" t="s">
        <v>64</v>
      </c>
      <c r="M21" s="59">
        <f>SUM(M17:M20)</f>
        <v>528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</row>
    <row r="22" spans="1:64" ht="18" customHeight="1" x14ac:dyDescent="0.25">
      <c r="A22" s="3"/>
      <c r="B22" s="178" t="s">
        <v>65</v>
      </c>
      <c r="C22" s="178"/>
      <c r="D22" s="178"/>
      <c r="E22" s="178"/>
      <c r="F22" s="63"/>
      <c r="G22" s="64"/>
      <c r="H22" s="4"/>
      <c r="I22" s="67"/>
      <c r="J22" s="39" t="s">
        <v>66</v>
      </c>
      <c r="K22" s="179" t="s">
        <v>67</v>
      </c>
      <c r="L22" s="179"/>
      <c r="M22" s="179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</row>
    <row r="23" spans="1:64" ht="18" customHeight="1" x14ac:dyDescent="0.25">
      <c r="A23" s="3"/>
      <c r="B23" s="64"/>
      <c r="C23" s="65" t="s">
        <v>58</v>
      </c>
      <c r="D23" s="65"/>
      <c r="E23" s="65" t="s">
        <v>59</v>
      </c>
      <c r="F23" s="66"/>
      <c r="G23" s="64"/>
      <c r="H23" s="4"/>
      <c r="I23" s="67"/>
      <c r="J23" s="42">
        <v>21</v>
      </c>
      <c r="K23" s="46"/>
      <c r="L23" s="75" t="s">
        <v>68</v>
      </c>
      <c r="M23" s="45">
        <f>ROUND(F15,2)+I15+M15+M21</f>
        <v>3698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</row>
    <row r="24" spans="1:64" ht="18" customHeight="1" x14ac:dyDescent="0.25">
      <c r="A24" s="3"/>
      <c r="B24" s="69"/>
      <c r="C24" s="4" t="s">
        <v>61</v>
      </c>
      <c r="D24" s="4"/>
      <c r="E24" s="4"/>
      <c r="F24" s="70"/>
      <c r="G24" s="64"/>
      <c r="H24" s="4"/>
      <c r="I24" s="67"/>
      <c r="J24" s="48">
        <v>22</v>
      </c>
      <c r="K24" s="52" t="s">
        <v>69</v>
      </c>
      <c r="L24" s="76">
        <v>0</v>
      </c>
      <c r="M24" s="51">
        <v>0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</row>
    <row r="25" spans="1:64" ht="18" customHeight="1" x14ac:dyDescent="0.25">
      <c r="A25" s="3"/>
      <c r="B25" s="69"/>
      <c r="C25" s="4"/>
      <c r="D25" s="4"/>
      <c r="E25" s="4"/>
      <c r="F25" s="70"/>
      <c r="G25" s="64"/>
      <c r="H25" s="4"/>
      <c r="I25" s="67"/>
      <c r="J25" s="48">
        <v>23</v>
      </c>
      <c r="K25" s="52" t="s">
        <v>70</v>
      </c>
      <c r="L25" s="76">
        <f>SUMIF(Prehlad!O11:O10002,0,Prehlad!J11:J10002)</f>
        <v>0</v>
      </c>
      <c r="M25" s="51">
        <f>ROUND((L25*0)/100,2)</f>
        <v>0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spans="1:64" ht="18" customHeight="1" x14ac:dyDescent="0.25">
      <c r="A26" s="3"/>
      <c r="B26" s="69"/>
      <c r="C26" s="4"/>
      <c r="D26" s="4"/>
      <c r="E26" s="4"/>
      <c r="F26" s="70"/>
      <c r="G26" s="64"/>
      <c r="H26" s="4"/>
      <c r="I26" s="67"/>
      <c r="J26" s="55">
        <v>24</v>
      </c>
      <c r="K26" s="61"/>
      <c r="L26" s="62" t="s">
        <v>71</v>
      </c>
      <c r="M26" s="59">
        <f>M23+M24+M25</f>
        <v>3698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</row>
    <row r="27" spans="1:64" ht="17.100000000000001" customHeight="1" x14ac:dyDescent="0.25">
      <c r="A27" s="3"/>
      <c r="B27" s="72"/>
      <c r="C27" s="73"/>
      <c r="D27" s="73"/>
      <c r="E27" s="73"/>
      <c r="F27" s="74"/>
      <c r="G27" s="72"/>
      <c r="H27" s="73"/>
      <c r="I27" s="74"/>
      <c r="J27" s="77" t="s">
        <v>72</v>
      </c>
      <c r="K27" s="78" t="s">
        <v>73</v>
      </c>
      <c r="L27" s="79"/>
      <c r="M27" s="80">
        <v>0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</row>
    <row r="28" spans="1:64" ht="13.5" customHeight="1" x14ac:dyDescent="0.25"/>
  </sheetData>
  <mergeCells count="7">
    <mergeCell ref="B22:E22"/>
    <mergeCell ref="K22:M22"/>
    <mergeCell ref="H10:I10"/>
    <mergeCell ref="K10:M10"/>
    <mergeCell ref="B16:E16"/>
    <mergeCell ref="G16:I16"/>
    <mergeCell ref="K16:M16"/>
  </mergeCells>
  <printOptions horizontalCentered="1"/>
  <pageMargins left="0.23611111111111099" right="0.23611111111111099" top="0.62986111111111098" bottom="0.23611111111111099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L12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D9" sqref="D9"/>
    </sheetView>
  </sheetViews>
  <sheetFormatPr defaultRowHeight="13.2" x14ac:dyDescent="0.25"/>
  <cols>
    <col min="1" max="1" width="43.44140625" style="81" customWidth="1"/>
    <col min="2" max="2" width="13" style="82" customWidth="1"/>
    <col min="3" max="3" width="12.6640625" style="82" customWidth="1"/>
    <col min="4" max="4" width="12.44140625" style="82" customWidth="1"/>
    <col min="5" max="5" width="13.33203125" style="83" customWidth="1"/>
    <col min="6" max="6" width="11.44140625" style="84" customWidth="1"/>
    <col min="7" max="7" width="9.109375" style="84" customWidth="1"/>
    <col min="8" max="23" width="9.109375" style="85" customWidth="1"/>
    <col min="24" max="25" width="5.6640625" style="85" customWidth="1"/>
    <col min="26" max="26" width="6.5546875" style="85" customWidth="1"/>
    <col min="27" max="27" width="24.33203125" style="85" customWidth="1"/>
    <col min="28" max="28" width="4.33203125" style="85" customWidth="1"/>
    <col min="29" max="29" width="8.33203125" style="85" customWidth="1"/>
    <col min="30" max="30" width="8.6640625" style="85" customWidth="1"/>
    <col min="31" max="64" width="9.109375" style="85" customWidth="1"/>
    <col min="65" max="1025" width="8.6640625" customWidth="1"/>
  </cols>
  <sheetData>
    <row r="1" spans="1:30" x14ac:dyDescent="0.25">
      <c r="A1" s="86" t="s">
        <v>74</v>
      </c>
      <c r="C1" s="85"/>
      <c r="E1" s="86" t="s">
        <v>14</v>
      </c>
      <c r="F1" s="85"/>
      <c r="G1" s="85"/>
      <c r="Z1" s="6" t="s">
        <v>1</v>
      </c>
      <c r="AA1" s="6" t="s">
        <v>2</v>
      </c>
      <c r="AB1" s="6" t="s">
        <v>3</v>
      </c>
      <c r="AC1" s="6" t="s">
        <v>4</v>
      </c>
      <c r="AD1" s="6" t="s">
        <v>5</v>
      </c>
    </row>
    <row r="2" spans="1:30" x14ac:dyDescent="0.25">
      <c r="A2" s="86" t="s">
        <v>75</v>
      </c>
      <c r="C2" s="85"/>
      <c r="E2" s="86" t="s">
        <v>13</v>
      </c>
      <c r="F2" s="85"/>
      <c r="G2" s="85"/>
      <c r="Z2" s="6" t="s">
        <v>9</v>
      </c>
      <c r="AA2" s="11" t="s">
        <v>76</v>
      </c>
      <c r="AB2" s="12" t="s">
        <v>11</v>
      </c>
      <c r="AC2" s="11"/>
      <c r="AD2" s="13"/>
    </row>
    <row r="3" spans="1:30" x14ac:dyDescent="0.25">
      <c r="A3" s="86" t="s">
        <v>242</v>
      </c>
      <c r="C3" s="85"/>
      <c r="E3" s="86" t="s">
        <v>241</v>
      </c>
      <c r="F3" s="85"/>
      <c r="G3" s="85"/>
      <c r="Z3" s="6" t="s">
        <v>15</v>
      </c>
      <c r="AA3" s="11" t="s">
        <v>77</v>
      </c>
      <c r="AB3" s="12" t="s">
        <v>11</v>
      </c>
      <c r="AC3" s="11" t="s">
        <v>17</v>
      </c>
      <c r="AD3" s="13" t="s">
        <v>18</v>
      </c>
    </row>
    <row r="4" spans="1:30" x14ac:dyDescent="0.25">
      <c r="A4" s="85"/>
      <c r="B4" s="85"/>
      <c r="C4" s="85"/>
      <c r="D4" s="85"/>
      <c r="E4" s="85"/>
      <c r="F4" s="85"/>
      <c r="G4" s="85"/>
      <c r="Z4" s="6" t="s">
        <v>20</v>
      </c>
      <c r="AA4" s="11" t="s">
        <v>78</v>
      </c>
      <c r="AB4" s="12" t="s">
        <v>11</v>
      </c>
      <c r="AC4" s="11"/>
      <c r="AD4" s="13"/>
    </row>
    <row r="5" spans="1:30" x14ac:dyDescent="0.25">
      <c r="A5" s="86" t="s">
        <v>79</v>
      </c>
      <c r="B5" s="85"/>
      <c r="C5" s="85"/>
      <c r="D5" s="85"/>
      <c r="E5" s="85"/>
      <c r="F5" s="85"/>
      <c r="G5" s="85"/>
      <c r="Z5" s="6" t="s">
        <v>26</v>
      </c>
      <c r="AA5" s="11" t="s">
        <v>77</v>
      </c>
      <c r="AB5" s="12" t="s">
        <v>11</v>
      </c>
      <c r="AC5" s="11" t="s">
        <v>17</v>
      </c>
      <c r="AD5" s="13" t="s">
        <v>18</v>
      </c>
    </row>
    <row r="6" spans="1:30" x14ac:dyDescent="0.25">
      <c r="A6" s="86" t="s">
        <v>80</v>
      </c>
      <c r="B6" s="85"/>
      <c r="C6" s="85"/>
      <c r="D6" s="85"/>
      <c r="E6" s="85"/>
      <c r="F6" s="85"/>
      <c r="G6" s="85"/>
      <c r="Z6" s="6" t="s">
        <v>28</v>
      </c>
      <c r="AA6" s="11" t="s">
        <v>81</v>
      </c>
      <c r="AB6" s="12" t="s">
        <v>11</v>
      </c>
      <c r="AC6" s="11" t="s">
        <v>17</v>
      </c>
      <c r="AD6" s="13" t="s">
        <v>18</v>
      </c>
    </row>
    <row r="7" spans="1:30" x14ac:dyDescent="0.25">
      <c r="A7" s="86"/>
      <c r="B7" s="85"/>
      <c r="C7" s="85"/>
      <c r="D7" s="85"/>
      <c r="E7" s="85"/>
      <c r="F7" s="85"/>
      <c r="G7" s="85"/>
    </row>
    <row r="8" spans="1:30" ht="13.8" x14ac:dyDescent="0.3">
      <c r="A8" s="85"/>
      <c r="B8" s="87" t="str">
        <f>CONCATENATE(AA2," ",AB2," ",AC2," ",AD2)</f>
        <v xml:space="preserve">Rekapitulácia rozpočtu v EUR  </v>
      </c>
      <c r="G8" s="85"/>
    </row>
    <row r="9" spans="1:30" x14ac:dyDescent="0.25">
      <c r="A9" s="88" t="s">
        <v>82</v>
      </c>
      <c r="B9" s="89" t="s">
        <v>33</v>
      </c>
      <c r="C9" s="89" t="s">
        <v>83</v>
      </c>
      <c r="D9" s="89" t="s">
        <v>84</v>
      </c>
      <c r="E9" s="90" t="s">
        <v>85</v>
      </c>
      <c r="F9" s="90" t="s">
        <v>86</v>
      </c>
      <c r="G9" s="91" t="s">
        <v>87</v>
      </c>
    </row>
    <row r="10" spans="1:30" x14ac:dyDescent="0.25">
      <c r="A10" s="92"/>
      <c r="B10" s="93"/>
      <c r="C10" s="93" t="s">
        <v>88</v>
      </c>
      <c r="D10" s="93"/>
      <c r="E10" s="94" t="s">
        <v>84</v>
      </c>
      <c r="F10" s="94" t="s">
        <v>84</v>
      </c>
      <c r="G10" s="95" t="s">
        <v>84</v>
      </c>
    </row>
    <row r="12" spans="1:30" x14ac:dyDescent="0.25">
      <c r="A12" s="96" t="s">
        <v>89</v>
      </c>
      <c r="B12" s="97">
        <f>Prehlad!H28</f>
        <v>0</v>
      </c>
      <c r="C12" s="97">
        <f>Prehlad!I28</f>
        <v>0</v>
      </c>
      <c r="D12" s="97">
        <v>3698</v>
      </c>
      <c r="E12" s="98">
        <f>Prehlad!L28</f>
        <v>0</v>
      </c>
      <c r="F12" s="99">
        <f>Prehlad!N28</f>
        <v>0</v>
      </c>
      <c r="G12" s="99">
        <f>Prehlad!W28</f>
        <v>0</v>
      </c>
    </row>
  </sheetData>
  <printOptions horizontalCentered="1"/>
  <pageMargins left="0.23611111111111099" right="0.23611111111111099" top="0.62986111111111098" bottom="0.56388888888888899" header="0.51180555555555496" footer="0.35416666666666702"/>
  <pageSetup paperSize="9" orientation="landscape" useFirstPageNumber="1" horizontalDpi="300" verticalDpi="300"/>
  <headerFooter>
    <oddFooter>&amp;R&amp;"Arial Narrow,Normálne"&amp;8Strana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L28"/>
  <sheetViews>
    <sheetView showGridLines="0" zoomScaleNormal="100" workbookViewId="0">
      <pane xSplit="4" ySplit="10" topLeftCell="E11" activePane="bottomRight" state="frozen"/>
      <selection pane="topRight" activeCell="E1" sqref="E1"/>
      <selection pane="bottomLeft" activeCell="A11" sqref="A11"/>
      <selection pane="bottomRight" activeCell="I3" sqref="I3"/>
    </sheetView>
  </sheetViews>
  <sheetFormatPr defaultRowHeight="13.2" x14ac:dyDescent="0.25"/>
  <cols>
    <col min="1" max="1" width="6.109375" style="100" customWidth="1"/>
    <col min="2" max="2" width="4.5546875" style="101" customWidth="1"/>
    <col min="3" max="3" width="13.33203125" style="102" customWidth="1"/>
    <col min="4" max="4" width="40.88671875" style="103" customWidth="1"/>
    <col min="5" max="5" width="10.33203125" style="104" customWidth="1"/>
    <col min="6" max="6" width="5.88671875" style="105" customWidth="1"/>
    <col min="7" max="7" width="9.109375" style="106" customWidth="1"/>
    <col min="8" max="9" width="11.33203125" style="106" customWidth="1"/>
    <col min="10" max="10" width="8.33203125" style="106" hidden="1" customWidth="1"/>
    <col min="11" max="11" width="7.109375" style="107" customWidth="1"/>
    <col min="12" max="12" width="8.109375" style="107" customWidth="1"/>
    <col min="13" max="13" width="7.109375" style="104" customWidth="1"/>
    <col min="14" max="14" width="8.109375" style="104" customWidth="1"/>
    <col min="15" max="15" width="3.5546875" style="105" hidden="1" customWidth="1"/>
    <col min="16" max="16" width="12.6640625" style="105" hidden="1" customWidth="1"/>
    <col min="17" max="19" width="13.33203125" style="104" hidden="1" customWidth="1"/>
    <col min="20" max="20" width="10.5546875" style="108" hidden="1" customWidth="1"/>
    <col min="21" max="21" width="10.33203125" style="108" hidden="1" customWidth="1"/>
    <col min="22" max="22" width="9" style="108" hidden="1" customWidth="1"/>
    <col min="23" max="23" width="9.109375" style="104" hidden="1" customWidth="1"/>
    <col min="24" max="24" width="13.5546875" style="105" hidden="1" customWidth="1"/>
    <col min="25" max="25" width="9.5546875" style="105" hidden="1" customWidth="1"/>
    <col min="26" max="27" width="7.6640625" style="105" hidden="1" customWidth="1"/>
    <col min="28" max="28" width="4.33203125" style="105" hidden="1" customWidth="1"/>
    <col min="29" max="29" width="8.33203125" style="109" hidden="1" customWidth="1"/>
    <col min="30" max="30" width="8.6640625" style="109" hidden="1" customWidth="1"/>
    <col min="31" max="31" width="11" style="109" hidden="1" customWidth="1"/>
    <col min="32" max="34" width="9.109375" style="109" hidden="1" customWidth="1"/>
    <col min="35" max="35" width="9.109375" style="109" customWidth="1"/>
    <col min="36" max="37" width="9.109375" style="109" hidden="1" customWidth="1"/>
    <col min="38" max="64" width="9.109375" style="109" customWidth="1"/>
    <col min="65" max="1025" width="8.6640625" customWidth="1"/>
  </cols>
  <sheetData>
    <row r="1" spans="1:64" x14ac:dyDescent="0.25">
      <c r="A1" s="110" t="s">
        <v>74</v>
      </c>
      <c r="B1" s="111"/>
      <c r="C1" s="111"/>
      <c r="D1" s="112"/>
      <c r="E1" s="111"/>
      <c r="F1" s="111"/>
      <c r="G1" s="113"/>
      <c r="H1" s="111"/>
      <c r="I1" s="110" t="s">
        <v>14</v>
      </c>
      <c r="J1" s="113"/>
      <c r="K1" s="114"/>
      <c r="L1" s="111"/>
      <c r="M1" s="111"/>
      <c r="N1" s="111"/>
      <c r="O1" s="111"/>
      <c r="P1" s="111"/>
      <c r="Q1" s="115"/>
      <c r="R1" s="115"/>
      <c r="S1" s="115"/>
      <c r="T1" s="111"/>
      <c r="U1" s="111"/>
      <c r="V1" s="111"/>
      <c r="W1" s="111"/>
      <c r="X1" s="111"/>
      <c r="Y1" s="111"/>
      <c r="Z1" s="116" t="s">
        <v>1</v>
      </c>
      <c r="AA1" s="116" t="s">
        <v>2</v>
      </c>
      <c r="AB1" s="116" t="s">
        <v>3</v>
      </c>
      <c r="AC1" s="116" t="s">
        <v>4</v>
      </c>
      <c r="AD1" s="116" t="s">
        <v>5</v>
      </c>
      <c r="AE1" s="117" t="s">
        <v>90</v>
      </c>
      <c r="AF1" s="118" t="s">
        <v>91</v>
      </c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</row>
    <row r="2" spans="1:64" x14ac:dyDescent="0.25">
      <c r="A2" s="110" t="s">
        <v>75</v>
      </c>
      <c r="B2" s="111"/>
      <c r="C2" s="111"/>
      <c r="D2" s="112"/>
      <c r="E2" s="111"/>
      <c r="F2" s="111"/>
      <c r="G2" s="113"/>
      <c r="H2" s="119"/>
      <c r="I2" s="110" t="s">
        <v>13</v>
      </c>
      <c r="J2" s="113"/>
      <c r="K2" s="114"/>
      <c r="L2" s="111"/>
      <c r="M2" s="111"/>
      <c r="N2" s="111"/>
      <c r="O2" s="111"/>
      <c r="P2" s="111"/>
      <c r="Q2" s="115"/>
      <c r="R2" s="115"/>
      <c r="S2" s="115"/>
      <c r="T2" s="111"/>
      <c r="U2" s="111"/>
      <c r="V2" s="111"/>
      <c r="W2" s="111"/>
      <c r="X2" s="111"/>
      <c r="Y2" s="111"/>
      <c r="Z2" s="116" t="s">
        <v>9</v>
      </c>
      <c r="AA2" s="12" t="s">
        <v>92</v>
      </c>
      <c r="AB2" s="12" t="s">
        <v>11</v>
      </c>
      <c r="AC2" s="12"/>
      <c r="AD2" s="120"/>
      <c r="AE2" s="117">
        <v>1</v>
      </c>
      <c r="AF2" s="121">
        <v>123.4567</v>
      </c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</row>
    <row r="3" spans="1:64" x14ac:dyDescent="0.25">
      <c r="A3" s="110" t="s">
        <v>240</v>
      </c>
      <c r="B3" s="111"/>
      <c r="C3" s="111"/>
      <c r="D3" s="112"/>
      <c r="E3" s="111"/>
      <c r="F3" s="111"/>
      <c r="G3" s="113"/>
      <c r="H3" s="111"/>
      <c r="I3" s="110" t="s">
        <v>241</v>
      </c>
      <c r="J3" s="113"/>
      <c r="K3" s="114"/>
      <c r="L3" s="111"/>
      <c r="M3" s="111"/>
      <c r="N3" s="111"/>
      <c r="O3" s="111"/>
      <c r="P3" s="111"/>
      <c r="Q3" s="115"/>
      <c r="R3" s="115"/>
      <c r="S3" s="115"/>
      <c r="T3" s="111"/>
      <c r="U3" s="111"/>
      <c r="V3" s="111"/>
      <c r="W3" s="111"/>
      <c r="X3" s="111"/>
      <c r="Y3" s="111"/>
      <c r="Z3" s="116" t="s">
        <v>15</v>
      </c>
      <c r="AA3" s="12" t="s">
        <v>93</v>
      </c>
      <c r="AB3" s="12" t="s">
        <v>11</v>
      </c>
      <c r="AC3" s="12" t="s">
        <v>17</v>
      </c>
      <c r="AD3" s="120" t="s">
        <v>18</v>
      </c>
      <c r="AE3" s="117">
        <v>2</v>
      </c>
      <c r="AF3" s="122">
        <v>123.4567</v>
      </c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</row>
    <row r="4" spans="1:64" x14ac:dyDescent="0.25">
      <c r="A4" s="111"/>
      <c r="B4" s="111"/>
      <c r="C4" s="111"/>
      <c r="D4" s="112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5"/>
      <c r="R4" s="115"/>
      <c r="S4" s="115"/>
      <c r="T4" s="111"/>
      <c r="U4" s="111"/>
      <c r="V4" s="111"/>
      <c r="W4" s="111"/>
      <c r="X4" s="111"/>
      <c r="Y4" s="111"/>
      <c r="Z4" s="116" t="s">
        <v>20</v>
      </c>
      <c r="AA4" s="12" t="s">
        <v>94</v>
      </c>
      <c r="AB4" s="12" t="s">
        <v>11</v>
      </c>
      <c r="AC4" s="12"/>
      <c r="AD4" s="120"/>
      <c r="AE4" s="117">
        <v>3</v>
      </c>
      <c r="AF4" s="123">
        <v>123.4567</v>
      </c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64" x14ac:dyDescent="0.25">
      <c r="A5" s="110" t="s">
        <v>79</v>
      </c>
      <c r="B5" s="111"/>
      <c r="C5" s="111"/>
      <c r="D5" s="112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5"/>
      <c r="R5" s="115"/>
      <c r="S5" s="115"/>
      <c r="T5" s="111"/>
      <c r="U5" s="111"/>
      <c r="V5" s="111"/>
      <c r="W5" s="111"/>
      <c r="X5" s="111"/>
      <c r="Y5" s="111"/>
      <c r="Z5" s="116" t="s">
        <v>26</v>
      </c>
      <c r="AA5" s="12" t="s">
        <v>93</v>
      </c>
      <c r="AB5" s="12" t="s">
        <v>11</v>
      </c>
      <c r="AC5" s="12" t="s">
        <v>17</v>
      </c>
      <c r="AD5" s="120" t="s">
        <v>18</v>
      </c>
      <c r="AE5" s="117">
        <v>4</v>
      </c>
      <c r="AF5" s="124">
        <v>123.4567</v>
      </c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</row>
    <row r="6" spans="1:64" x14ac:dyDescent="0.25">
      <c r="A6" s="110" t="s">
        <v>80</v>
      </c>
      <c r="B6" s="111"/>
      <c r="C6" s="111"/>
      <c r="D6" s="112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5"/>
      <c r="R6" s="115"/>
      <c r="S6" s="115"/>
      <c r="T6" s="111"/>
      <c r="U6" s="111"/>
      <c r="V6" s="111"/>
      <c r="W6" s="111"/>
      <c r="X6" s="111"/>
      <c r="Y6" s="111"/>
      <c r="Z6" s="116" t="s">
        <v>28</v>
      </c>
      <c r="AA6" s="12" t="s">
        <v>95</v>
      </c>
      <c r="AB6" s="12" t="s">
        <v>11</v>
      </c>
      <c r="AC6" s="12" t="s">
        <v>17</v>
      </c>
      <c r="AD6" s="120" t="s">
        <v>18</v>
      </c>
      <c r="AE6" s="117" t="s">
        <v>96</v>
      </c>
      <c r="AF6" s="118">
        <v>123.4567</v>
      </c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</row>
    <row r="7" spans="1:64" x14ac:dyDescent="0.25">
      <c r="A7" s="110"/>
      <c r="B7" s="111"/>
      <c r="C7" s="111"/>
      <c r="D7" s="112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5"/>
      <c r="R7" s="115"/>
      <c r="S7" s="115"/>
      <c r="T7" s="111"/>
      <c r="U7" s="111"/>
      <c r="V7" s="111"/>
      <c r="W7" s="111"/>
      <c r="X7" s="111"/>
      <c r="Y7" s="111"/>
      <c r="Z7" s="111"/>
      <c r="AA7" s="111"/>
      <c r="AB7" s="111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</row>
    <row r="8" spans="1:64" ht="13.8" x14ac:dyDescent="0.3">
      <c r="A8" s="85" t="s">
        <v>0</v>
      </c>
      <c r="B8" s="125"/>
      <c r="C8" s="119"/>
      <c r="D8" s="126" t="str">
        <f>CONCATENATE(AA2," ",AB2," ",AC2," ",AD2)</f>
        <v xml:space="preserve">Prehľad rozpočtových nákladov v EUR  </v>
      </c>
      <c r="E8" s="115"/>
      <c r="F8" s="111"/>
      <c r="G8" s="113"/>
      <c r="H8" s="113"/>
      <c r="I8" s="113"/>
      <c r="J8" s="113"/>
      <c r="K8" s="114"/>
      <c r="L8" s="114"/>
      <c r="M8" s="115"/>
      <c r="N8" s="115"/>
      <c r="O8" s="111"/>
      <c r="P8" s="111"/>
      <c r="Q8" s="115"/>
      <c r="R8" s="115"/>
      <c r="S8" s="115"/>
      <c r="T8" s="111"/>
      <c r="U8" s="111"/>
      <c r="V8" s="111"/>
      <c r="W8" s="111"/>
      <c r="X8" s="111"/>
      <c r="Y8" s="111"/>
      <c r="Z8" s="111"/>
      <c r="AA8" s="111"/>
      <c r="AB8" s="111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</row>
    <row r="9" spans="1:64" x14ac:dyDescent="0.25">
      <c r="A9" s="127" t="s">
        <v>97</v>
      </c>
      <c r="B9" s="127" t="s">
        <v>98</v>
      </c>
      <c r="C9" s="127" t="s">
        <v>99</v>
      </c>
      <c r="D9" s="128" t="s">
        <v>100</v>
      </c>
      <c r="E9" s="127" t="s">
        <v>101</v>
      </c>
      <c r="F9" s="127" t="s">
        <v>102</v>
      </c>
      <c r="G9" s="127" t="s">
        <v>103</v>
      </c>
      <c r="H9" s="127" t="s">
        <v>33</v>
      </c>
      <c r="I9" s="127" t="s">
        <v>83</v>
      </c>
      <c r="J9" s="127" t="s">
        <v>84</v>
      </c>
      <c r="K9" s="181" t="s">
        <v>85</v>
      </c>
      <c r="L9" s="181"/>
      <c r="M9" s="181" t="s">
        <v>86</v>
      </c>
      <c r="N9" s="181"/>
      <c r="O9" s="127" t="s">
        <v>104</v>
      </c>
      <c r="P9" s="129" t="s">
        <v>105</v>
      </c>
      <c r="Q9" s="129" t="s">
        <v>101</v>
      </c>
      <c r="R9" s="129" t="s">
        <v>101</v>
      </c>
      <c r="S9" s="129" t="s">
        <v>101</v>
      </c>
      <c r="T9" s="130" t="s">
        <v>106</v>
      </c>
      <c r="U9" s="130" t="s">
        <v>107</v>
      </c>
      <c r="V9" s="131" t="s">
        <v>108</v>
      </c>
      <c r="W9" s="129" t="s">
        <v>87</v>
      </c>
      <c r="X9" s="132" t="s">
        <v>99</v>
      </c>
      <c r="Y9" s="132" t="s">
        <v>99</v>
      </c>
      <c r="Z9" s="133" t="s">
        <v>109</v>
      </c>
      <c r="AA9" s="133" t="s">
        <v>110</v>
      </c>
      <c r="AB9" s="129" t="s">
        <v>108</v>
      </c>
      <c r="AC9" s="129" t="s">
        <v>111</v>
      </c>
      <c r="AD9" s="129" t="s">
        <v>112</v>
      </c>
      <c r="AE9" s="134" t="s">
        <v>113</v>
      </c>
      <c r="AF9" s="134" t="s">
        <v>114</v>
      </c>
      <c r="AG9" s="134" t="s">
        <v>101</v>
      </c>
      <c r="AH9" s="134" t="s">
        <v>115</v>
      </c>
      <c r="AI9" s="85"/>
      <c r="AJ9" s="85" t="s">
        <v>116</v>
      </c>
      <c r="AK9" s="85" t="s">
        <v>117</v>
      </c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</row>
    <row r="10" spans="1:64" x14ac:dyDescent="0.25">
      <c r="A10" s="135" t="s">
        <v>118</v>
      </c>
      <c r="B10" s="135" t="s">
        <v>119</v>
      </c>
      <c r="C10" s="136"/>
      <c r="D10" s="137" t="s">
        <v>120</v>
      </c>
      <c r="E10" s="135" t="s">
        <v>121</v>
      </c>
      <c r="F10" s="135" t="s">
        <v>122</v>
      </c>
      <c r="G10" s="135" t="s">
        <v>123</v>
      </c>
      <c r="H10" s="135"/>
      <c r="I10" s="135" t="s">
        <v>88</v>
      </c>
      <c r="J10" s="135"/>
      <c r="K10" s="1" t="s">
        <v>103</v>
      </c>
      <c r="L10" s="1" t="s">
        <v>84</v>
      </c>
      <c r="M10" s="1" t="s">
        <v>103</v>
      </c>
      <c r="N10" s="1" t="s">
        <v>84</v>
      </c>
      <c r="O10" s="135" t="s">
        <v>124</v>
      </c>
      <c r="P10" s="138"/>
      <c r="Q10" s="138" t="s">
        <v>125</v>
      </c>
      <c r="R10" s="138" t="s">
        <v>126</v>
      </c>
      <c r="S10" s="138" t="s">
        <v>127</v>
      </c>
      <c r="T10" s="139" t="s">
        <v>128</v>
      </c>
      <c r="U10" s="139" t="s">
        <v>104</v>
      </c>
      <c r="V10" s="140" t="s">
        <v>129</v>
      </c>
      <c r="W10" s="141"/>
      <c r="X10" s="142" t="s">
        <v>130</v>
      </c>
      <c r="Y10" s="142"/>
      <c r="Z10" s="143" t="s">
        <v>131</v>
      </c>
      <c r="AA10" s="143" t="s">
        <v>118</v>
      </c>
      <c r="AB10" s="138" t="s">
        <v>132</v>
      </c>
      <c r="AC10" s="142"/>
      <c r="AD10" s="142"/>
      <c r="AE10" s="144"/>
      <c r="AF10" s="144"/>
      <c r="AG10" s="144"/>
      <c r="AH10" s="144"/>
      <c r="AI10" s="85"/>
      <c r="AJ10" s="85" t="s">
        <v>133</v>
      </c>
      <c r="AK10" s="85" t="s">
        <v>134</v>
      </c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</row>
    <row r="11" spans="1:64" x14ac:dyDescent="0.25">
      <c r="G11" s="145"/>
    </row>
    <row r="12" spans="1:64" x14ac:dyDescent="0.25">
      <c r="A12" s="146" t="s">
        <v>135</v>
      </c>
      <c r="B12" s="147" t="s">
        <v>136</v>
      </c>
      <c r="C12" s="148" t="s">
        <v>137</v>
      </c>
      <c r="D12" s="149" t="s">
        <v>138</v>
      </c>
      <c r="E12" s="150">
        <v>30</v>
      </c>
      <c r="F12" s="151" t="s">
        <v>139</v>
      </c>
      <c r="G12" s="152">
        <v>0</v>
      </c>
      <c r="H12" s="152"/>
      <c r="I12" s="152">
        <v>0</v>
      </c>
      <c r="J12" s="152">
        <v>37.200000000000003</v>
      </c>
      <c r="K12" s="153"/>
      <c r="L12" s="153"/>
      <c r="M12" s="150"/>
      <c r="N12" s="150"/>
      <c r="O12" s="151"/>
      <c r="P12" s="151" t="s">
        <v>140</v>
      </c>
      <c r="Q12" s="150"/>
      <c r="R12" s="150"/>
      <c r="S12" s="150"/>
      <c r="T12" s="154"/>
      <c r="U12" s="154"/>
      <c r="V12" s="154" t="s">
        <v>56</v>
      </c>
      <c r="W12" s="150"/>
      <c r="X12" s="151" t="s">
        <v>141</v>
      </c>
      <c r="Y12" s="151" t="s">
        <v>137</v>
      </c>
      <c r="Z12" s="151" t="s">
        <v>142</v>
      </c>
      <c r="AA12" s="151" t="s">
        <v>143</v>
      </c>
      <c r="AB12" s="148" t="s">
        <v>144</v>
      </c>
      <c r="AC12" s="155"/>
      <c r="AD12" s="155"/>
      <c r="AE12" s="155"/>
      <c r="AF12" s="155"/>
      <c r="AG12" s="155"/>
      <c r="AH12" s="155"/>
      <c r="AJ12" s="109" t="s">
        <v>145</v>
      </c>
      <c r="AK12" s="109" t="s">
        <v>146</v>
      </c>
    </row>
    <row r="13" spans="1:64" x14ac:dyDescent="0.25">
      <c r="A13" s="146" t="s">
        <v>147</v>
      </c>
      <c r="B13" s="147" t="s">
        <v>136</v>
      </c>
      <c r="C13" s="148" t="s">
        <v>148</v>
      </c>
      <c r="D13" s="149" t="s">
        <v>223</v>
      </c>
      <c r="E13" s="150">
        <v>2</v>
      </c>
      <c r="F13" s="151" t="s">
        <v>149</v>
      </c>
      <c r="G13" s="152">
        <v>0</v>
      </c>
      <c r="H13" s="152"/>
      <c r="I13" s="152">
        <v>0</v>
      </c>
      <c r="J13" s="152">
        <v>21.74</v>
      </c>
      <c r="K13" s="153"/>
      <c r="L13" s="153"/>
      <c r="M13" s="150"/>
      <c r="N13" s="150"/>
      <c r="O13" s="151"/>
      <c r="P13" s="151" t="s">
        <v>140</v>
      </c>
      <c r="Q13" s="150"/>
      <c r="R13" s="150"/>
      <c r="S13" s="150"/>
      <c r="T13" s="154"/>
      <c r="U13" s="154"/>
      <c r="V13" s="154" t="s">
        <v>56</v>
      </c>
      <c r="W13" s="150"/>
      <c r="X13" s="151" t="s">
        <v>150</v>
      </c>
      <c r="Y13" s="151" t="s">
        <v>148</v>
      </c>
      <c r="Z13" s="151" t="s">
        <v>151</v>
      </c>
      <c r="AA13" s="151" t="s">
        <v>152</v>
      </c>
      <c r="AB13" s="148" t="s">
        <v>144</v>
      </c>
      <c r="AC13" s="155"/>
      <c r="AD13" s="155"/>
      <c r="AE13" s="155"/>
      <c r="AF13" s="155"/>
      <c r="AG13" s="155"/>
      <c r="AH13" s="155"/>
      <c r="AJ13" s="109" t="s">
        <v>145</v>
      </c>
      <c r="AK13" s="109" t="s">
        <v>146</v>
      </c>
    </row>
    <row r="14" spans="1:64" x14ac:dyDescent="0.25">
      <c r="A14" s="146" t="s">
        <v>153</v>
      </c>
      <c r="B14" s="147" t="s">
        <v>136</v>
      </c>
      <c r="C14" s="148" t="s">
        <v>154</v>
      </c>
      <c r="D14" s="149" t="s">
        <v>155</v>
      </c>
      <c r="E14" s="150">
        <v>160</v>
      </c>
      <c r="F14" s="151" t="s">
        <v>139</v>
      </c>
      <c r="G14" s="152">
        <v>0</v>
      </c>
      <c r="H14" s="152"/>
      <c r="I14" s="152">
        <v>0</v>
      </c>
      <c r="J14" s="152">
        <v>235.2</v>
      </c>
      <c r="K14" s="153"/>
      <c r="L14" s="153"/>
      <c r="M14" s="150"/>
      <c r="N14" s="150"/>
      <c r="O14" s="151"/>
      <c r="P14" s="151" t="s">
        <v>140</v>
      </c>
      <c r="Q14" s="150"/>
      <c r="R14" s="150"/>
      <c r="S14" s="150"/>
      <c r="T14" s="154"/>
      <c r="U14" s="154"/>
      <c r="V14" s="154" t="s">
        <v>56</v>
      </c>
      <c r="W14" s="150"/>
      <c r="X14" s="151" t="s">
        <v>156</v>
      </c>
      <c r="Y14" s="151" t="s">
        <v>154</v>
      </c>
      <c r="Z14" s="151" t="s">
        <v>157</v>
      </c>
      <c r="AA14" s="148" t="s">
        <v>158</v>
      </c>
      <c r="AB14" s="148" t="s">
        <v>144</v>
      </c>
      <c r="AC14" s="155"/>
      <c r="AD14" s="155"/>
      <c r="AE14" s="155"/>
      <c r="AF14" s="155"/>
      <c r="AG14" s="155"/>
      <c r="AH14" s="155"/>
      <c r="AJ14" s="109" t="s">
        <v>145</v>
      </c>
      <c r="AK14" s="109" t="s">
        <v>146</v>
      </c>
    </row>
    <row r="15" spans="1:64" ht="20.399999999999999" x14ac:dyDescent="0.25">
      <c r="A15" s="146" t="s">
        <v>159</v>
      </c>
      <c r="B15" s="147" t="s">
        <v>136</v>
      </c>
      <c r="C15" s="148" t="s">
        <v>160</v>
      </c>
      <c r="D15" s="149" t="s">
        <v>161</v>
      </c>
      <c r="E15" s="150">
        <v>1</v>
      </c>
      <c r="F15" s="151" t="s">
        <v>149</v>
      </c>
      <c r="G15" s="152">
        <v>0</v>
      </c>
      <c r="H15" s="152"/>
      <c r="I15" s="152">
        <v>0</v>
      </c>
      <c r="J15" s="152">
        <v>49</v>
      </c>
      <c r="K15" s="153"/>
      <c r="L15" s="153"/>
      <c r="M15" s="150"/>
      <c r="N15" s="150"/>
      <c r="O15" s="151"/>
      <c r="P15" s="151" t="s">
        <v>140</v>
      </c>
      <c r="Q15" s="150"/>
      <c r="R15" s="150"/>
      <c r="S15" s="150"/>
      <c r="T15" s="154"/>
      <c r="U15" s="154"/>
      <c r="V15" s="154" t="s">
        <v>56</v>
      </c>
      <c r="W15" s="150"/>
      <c r="X15" s="151" t="s">
        <v>162</v>
      </c>
      <c r="Y15" s="151" t="s">
        <v>160</v>
      </c>
      <c r="Z15" s="151" t="s">
        <v>163</v>
      </c>
      <c r="AA15" s="151" t="s">
        <v>164</v>
      </c>
      <c r="AB15" s="148" t="s">
        <v>144</v>
      </c>
      <c r="AC15" s="155"/>
      <c r="AD15" s="155"/>
      <c r="AE15" s="155"/>
      <c r="AF15" s="155"/>
      <c r="AG15" s="155"/>
      <c r="AH15" s="155"/>
      <c r="AJ15" s="109" t="s">
        <v>145</v>
      </c>
      <c r="AK15" s="109" t="s">
        <v>146</v>
      </c>
    </row>
    <row r="16" spans="1:64" x14ac:dyDescent="0.25">
      <c r="A16" s="146" t="s">
        <v>165</v>
      </c>
      <c r="B16" s="147" t="s">
        <v>136</v>
      </c>
      <c r="C16" s="148" t="s">
        <v>166</v>
      </c>
      <c r="D16" s="149" t="s">
        <v>227</v>
      </c>
      <c r="E16" s="150">
        <v>10</v>
      </c>
      <c r="F16" s="151" t="s">
        <v>139</v>
      </c>
      <c r="G16" s="152">
        <v>0</v>
      </c>
      <c r="H16" s="152"/>
      <c r="I16" s="152">
        <v>0</v>
      </c>
      <c r="J16" s="152">
        <v>43.95</v>
      </c>
      <c r="K16" s="153"/>
      <c r="L16" s="153"/>
      <c r="M16" s="150"/>
      <c r="N16" s="150"/>
      <c r="O16" s="151"/>
      <c r="P16" s="151" t="s">
        <v>140</v>
      </c>
      <c r="Q16" s="150"/>
      <c r="R16" s="150"/>
      <c r="S16" s="150"/>
      <c r="T16" s="154"/>
      <c r="U16" s="154"/>
      <c r="V16" s="154" t="s">
        <v>56</v>
      </c>
      <c r="W16" s="150"/>
      <c r="X16" s="151" t="s">
        <v>167</v>
      </c>
      <c r="Y16" s="151" t="s">
        <v>166</v>
      </c>
      <c r="Z16" s="151" t="s">
        <v>163</v>
      </c>
      <c r="AA16" s="151" t="s">
        <v>168</v>
      </c>
      <c r="AB16" s="148" t="s">
        <v>144</v>
      </c>
      <c r="AC16" s="155"/>
      <c r="AD16" s="155"/>
      <c r="AE16" s="155"/>
      <c r="AF16" s="155"/>
      <c r="AG16" s="155"/>
      <c r="AH16" s="155"/>
      <c r="AJ16" s="109" t="s">
        <v>145</v>
      </c>
      <c r="AK16" s="109" t="s">
        <v>146</v>
      </c>
    </row>
    <row r="17" spans="1:37" ht="20.399999999999999" x14ac:dyDescent="0.25">
      <c r="A17" s="146" t="s">
        <v>169</v>
      </c>
      <c r="B17" s="147" t="s">
        <v>136</v>
      </c>
      <c r="C17" s="148" t="s">
        <v>170</v>
      </c>
      <c r="D17" s="149" t="s">
        <v>224</v>
      </c>
      <c r="E17" s="150">
        <v>2</v>
      </c>
      <c r="F17" s="151" t="s">
        <v>149</v>
      </c>
      <c r="G17" s="152">
        <v>0</v>
      </c>
      <c r="H17" s="152"/>
      <c r="I17" s="152">
        <v>0</v>
      </c>
      <c r="J17" s="152">
        <v>90.4</v>
      </c>
      <c r="K17" s="153"/>
      <c r="L17" s="153"/>
      <c r="M17" s="150"/>
      <c r="N17" s="150"/>
      <c r="O17" s="151"/>
      <c r="P17" s="151" t="s">
        <v>140</v>
      </c>
      <c r="Q17" s="150"/>
      <c r="R17" s="150"/>
      <c r="S17" s="150"/>
      <c r="T17" s="154"/>
      <c r="U17" s="154"/>
      <c r="V17" s="154" t="s">
        <v>56</v>
      </c>
      <c r="W17" s="150"/>
      <c r="X17" s="151" t="s">
        <v>171</v>
      </c>
      <c r="Y17" s="151" t="s">
        <v>170</v>
      </c>
      <c r="Z17" s="151" t="s">
        <v>151</v>
      </c>
      <c r="AA17" s="151" t="s">
        <v>172</v>
      </c>
      <c r="AB17" s="148" t="s">
        <v>144</v>
      </c>
      <c r="AC17" s="155"/>
      <c r="AD17" s="155"/>
      <c r="AE17" s="155"/>
      <c r="AF17" s="155"/>
      <c r="AG17" s="155"/>
      <c r="AH17" s="155"/>
      <c r="AJ17" s="109" t="s">
        <v>145</v>
      </c>
      <c r="AK17" s="109" t="s">
        <v>146</v>
      </c>
    </row>
    <row r="18" spans="1:37" x14ac:dyDescent="0.25">
      <c r="A18" s="146" t="s">
        <v>173</v>
      </c>
      <c r="B18" s="147" t="s">
        <v>136</v>
      </c>
      <c r="C18" s="148" t="s">
        <v>174</v>
      </c>
      <c r="D18" s="149" t="s">
        <v>225</v>
      </c>
      <c r="E18" s="150">
        <v>1</v>
      </c>
      <c r="F18" s="151" t="s">
        <v>149</v>
      </c>
      <c r="G18" s="152">
        <v>0</v>
      </c>
      <c r="H18" s="152"/>
      <c r="I18" s="152">
        <v>0</v>
      </c>
      <c r="J18" s="152">
        <v>66.52</v>
      </c>
      <c r="K18" s="153"/>
      <c r="L18" s="153"/>
      <c r="M18" s="150"/>
      <c r="N18" s="150"/>
      <c r="O18" s="151"/>
      <c r="P18" s="151" t="s">
        <v>140</v>
      </c>
      <c r="Q18" s="150"/>
      <c r="R18" s="150"/>
      <c r="S18" s="150"/>
      <c r="T18" s="154"/>
      <c r="U18" s="154"/>
      <c r="V18" s="154" t="s">
        <v>56</v>
      </c>
      <c r="W18" s="150"/>
      <c r="X18" s="151" t="s">
        <v>175</v>
      </c>
      <c r="Y18" s="151" t="s">
        <v>174</v>
      </c>
      <c r="Z18" s="151" t="s">
        <v>176</v>
      </c>
      <c r="AA18" s="151" t="s">
        <v>177</v>
      </c>
      <c r="AB18" s="148" t="s">
        <v>144</v>
      </c>
      <c r="AC18" s="155"/>
      <c r="AD18" s="155"/>
      <c r="AE18" s="155"/>
      <c r="AF18" s="155"/>
      <c r="AG18" s="155"/>
      <c r="AH18" s="155"/>
      <c r="AJ18" s="109" t="s">
        <v>145</v>
      </c>
      <c r="AK18" s="109" t="s">
        <v>146</v>
      </c>
    </row>
    <row r="19" spans="1:37" x14ac:dyDescent="0.25">
      <c r="A19" s="146" t="s">
        <v>178</v>
      </c>
      <c r="B19" s="147" t="s">
        <v>136</v>
      </c>
      <c r="C19" s="148" t="s">
        <v>179</v>
      </c>
      <c r="D19" s="149" t="s">
        <v>226</v>
      </c>
      <c r="E19" s="150">
        <v>1</v>
      </c>
      <c r="F19" s="151" t="s">
        <v>149</v>
      </c>
      <c r="G19" s="152">
        <v>0</v>
      </c>
      <c r="H19" s="152"/>
      <c r="I19" s="152">
        <v>0</v>
      </c>
      <c r="J19" s="152">
        <v>42.14</v>
      </c>
      <c r="K19" s="153"/>
      <c r="L19" s="153"/>
      <c r="M19" s="150"/>
      <c r="N19" s="150"/>
      <c r="O19" s="151"/>
      <c r="P19" s="151" t="s">
        <v>140</v>
      </c>
      <c r="Q19" s="150"/>
      <c r="R19" s="150"/>
      <c r="S19" s="150"/>
      <c r="T19" s="154"/>
      <c r="U19" s="154"/>
      <c r="V19" s="154" t="s">
        <v>56</v>
      </c>
      <c r="W19" s="150"/>
      <c r="X19" s="151" t="s">
        <v>180</v>
      </c>
      <c r="Y19" s="151" t="s">
        <v>179</v>
      </c>
      <c r="Z19" s="151" t="s">
        <v>176</v>
      </c>
      <c r="AA19" s="148" t="s">
        <v>181</v>
      </c>
      <c r="AB19" s="148" t="s">
        <v>144</v>
      </c>
      <c r="AC19" s="155"/>
      <c r="AD19" s="155"/>
      <c r="AE19" s="155"/>
      <c r="AF19" s="155"/>
      <c r="AG19" s="155"/>
      <c r="AH19" s="155"/>
      <c r="AJ19" s="109" t="s">
        <v>145</v>
      </c>
      <c r="AK19" s="109" t="s">
        <v>146</v>
      </c>
    </row>
    <row r="20" spans="1:37" x14ac:dyDescent="0.25">
      <c r="A20" s="146" t="s">
        <v>182</v>
      </c>
      <c r="B20" s="147" t="s">
        <v>136</v>
      </c>
      <c r="C20" s="148" t="s">
        <v>183</v>
      </c>
      <c r="D20" s="149" t="s">
        <v>229</v>
      </c>
      <c r="E20" s="150">
        <v>220</v>
      </c>
      <c r="F20" s="151" t="s">
        <v>11</v>
      </c>
      <c r="G20" s="152">
        <v>0</v>
      </c>
      <c r="H20" s="152"/>
      <c r="I20" s="152">
        <v>0</v>
      </c>
      <c r="J20" s="152">
        <v>250</v>
      </c>
      <c r="K20" s="153"/>
      <c r="L20" s="153"/>
      <c r="M20" s="150"/>
      <c r="N20" s="150"/>
      <c r="O20" s="151"/>
      <c r="P20" s="151" t="s">
        <v>140</v>
      </c>
      <c r="Q20" s="150"/>
      <c r="R20" s="150"/>
      <c r="S20" s="150"/>
      <c r="T20" s="154"/>
      <c r="U20" s="154"/>
      <c r="V20" s="154" t="s">
        <v>56</v>
      </c>
      <c r="W20" s="150"/>
      <c r="X20" s="148" t="s">
        <v>184</v>
      </c>
      <c r="Y20" s="148" t="s">
        <v>183</v>
      </c>
      <c r="Z20" s="151" t="s">
        <v>185</v>
      </c>
      <c r="AA20" s="151" t="s">
        <v>140</v>
      </c>
      <c r="AB20" s="148" t="s">
        <v>186</v>
      </c>
      <c r="AC20" s="155"/>
      <c r="AD20" s="155"/>
      <c r="AE20" s="155"/>
      <c r="AF20" s="155"/>
      <c r="AG20" s="155"/>
      <c r="AH20" s="155"/>
      <c r="AJ20" s="109" t="s">
        <v>145</v>
      </c>
      <c r="AK20" s="109" t="s">
        <v>146</v>
      </c>
    </row>
    <row r="21" spans="1:37" x14ac:dyDescent="0.25">
      <c r="A21" s="146" t="s">
        <v>187</v>
      </c>
      <c r="B21" s="147" t="s">
        <v>136</v>
      </c>
      <c r="C21" s="148" t="s">
        <v>188</v>
      </c>
      <c r="D21" s="149" t="s">
        <v>189</v>
      </c>
      <c r="E21" s="150">
        <v>130</v>
      </c>
      <c r="F21" s="151" t="s">
        <v>139</v>
      </c>
      <c r="G21" s="152">
        <v>0</v>
      </c>
      <c r="H21" s="152"/>
      <c r="I21" s="152">
        <v>0</v>
      </c>
      <c r="J21" s="152">
        <v>135.19999999999999</v>
      </c>
      <c r="K21" s="153"/>
      <c r="L21" s="153"/>
      <c r="M21" s="150"/>
      <c r="N21" s="150"/>
      <c r="O21" s="151"/>
      <c r="P21" s="151" t="s">
        <v>140</v>
      </c>
      <c r="Q21" s="150"/>
      <c r="R21" s="150"/>
      <c r="S21" s="150"/>
      <c r="T21" s="154"/>
      <c r="U21" s="154"/>
      <c r="V21" s="154" t="s">
        <v>56</v>
      </c>
      <c r="W21" s="150"/>
      <c r="X21" s="151" t="s">
        <v>190</v>
      </c>
      <c r="Y21" s="151" t="s">
        <v>188</v>
      </c>
      <c r="Z21" s="151" t="s">
        <v>142</v>
      </c>
      <c r="AA21" s="151" t="s">
        <v>191</v>
      </c>
      <c r="AB21" s="148" t="s">
        <v>144</v>
      </c>
      <c r="AC21" s="155"/>
      <c r="AD21" s="155"/>
      <c r="AE21" s="155"/>
      <c r="AF21" s="155"/>
      <c r="AG21" s="155"/>
      <c r="AH21" s="155"/>
      <c r="AJ21" s="109" t="s">
        <v>145</v>
      </c>
      <c r="AK21" s="109" t="s">
        <v>146</v>
      </c>
    </row>
    <row r="22" spans="1:37" x14ac:dyDescent="0.25">
      <c r="A22" s="146" t="s">
        <v>192</v>
      </c>
      <c r="B22" s="147" t="s">
        <v>136</v>
      </c>
      <c r="C22" s="148" t="s">
        <v>193</v>
      </c>
      <c r="D22" s="149" t="s">
        <v>228</v>
      </c>
      <c r="E22" s="150">
        <v>6</v>
      </c>
      <c r="F22" s="151" t="s">
        <v>149</v>
      </c>
      <c r="G22" s="152">
        <v>0</v>
      </c>
      <c r="H22" s="152"/>
      <c r="I22" s="152">
        <v>0</v>
      </c>
      <c r="J22" s="152">
        <v>500.82</v>
      </c>
      <c r="K22" s="153"/>
      <c r="L22" s="153"/>
      <c r="M22" s="150"/>
      <c r="N22" s="150"/>
      <c r="O22" s="151"/>
      <c r="P22" s="151" t="s">
        <v>140</v>
      </c>
      <c r="Q22" s="150"/>
      <c r="R22" s="150"/>
      <c r="S22" s="150"/>
      <c r="T22" s="154"/>
      <c r="U22" s="154"/>
      <c r="V22" s="154" t="s">
        <v>56</v>
      </c>
      <c r="W22" s="150"/>
      <c r="X22" s="151" t="s">
        <v>194</v>
      </c>
      <c r="Y22" s="151" t="s">
        <v>193</v>
      </c>
      <c r="Z22" s="151" t="s">
        <v>185</v>
      </c>
      <c r="AA22" s="151" t="s">
        <v>195</v>
      </c>
      <c r="AB22" s="148" t="s">
        <v>144</v>
      </c>
      <c r="AC22" s="155"/>
      <c r="AD22" s="155"/>
      <c r="AE22" s="155"/>
      <c r="AF22" s="155"/>
      <c r="AG22" s="155"/>
      <c r="AH22" s="155"/>
      <c r="AJ22" s="109" t="s">
        <v>145</v>
      </c>
      <c r="AK22" s="109" t="s">
        <v>146</v>
      </c>
    </row>
    <row r="23" spans="1:37" x14ac:dyDescent="0.25">
      <c r="A23" s="146" t="s">
        <v>230</v>
      </c>
      <c r="B23" s="147" t="s">
        <v>136</v>
      </c>
      <c r="C23" s="148" t="s">
        <v>193</v>
      </c>
      <c r="D23" s="149" t="s">
        <v>234</v>
      </c>
      <c r="E23" s="150">
        <v>2</v>
      </c>
      <c r="F23" s="151" t="s">
        <v>235</v>
      </c>
      <c r="G23" s="152">
        <v>0</v>
      </c>
      <c r="H23" s="152"/>
      <c r="I23" s="152">
        <v>0</v>
      </c>
      <c r="J23" s="152"/>
      <c r="K23" s="153"/>
      <c r="L23" s="153"/>
      <c r="M23" s="150"/>
      <c r="N23" s="150"/>
      <c r="O23" s="151"/>
      <c r="P23" s="151"/>
      <c r="Q23" s="150"/>
      <c r="R23" s="150"/>
      <c r="S23" s="150"/>
      <c r="T23" s="154"/>
      <c r="U23" s="154"/>
      <c r="V23" s="154"/>
      <c r="W23" s="150"/>
      <c r="X23" s="151"/>
      <c r="Y23" s="151"/>
      <c r="Z23" s="151"/>
      <c r="AA23" s="151"/>
      <c r="AB23" s="148"/>
      <c r="AC23" s="155"/>
      <c r="AD23" s="155"/>
      <c r="AE23" s="155"/>
      <c r="AF23" s="155"/>
      <c r="AG23" s="155"/>
      <c r="AH23" s="155"/>
    </row>
    <row r="24" spans="1:37" x14ac:dyDescent="0.25">
      <c r="A24" s="146" t="s">
        <v>231</v>
      </c>
      <c r="B24" s="147" t="s">
        <v>136</v>
      </c>
      <c r="C24" s="148" t="s">
        <v>154</v>
      </c>
      <c r="D24" s="149" t="s">
        <v>236</v>
      </c>
      <c r="E24" s="150">
        <v>10</v>
      </c>
      <c r="F24" s="151" t="s">
        <v>139</v>
      </c>
      <c r="G24" s="152">
        <v>0</v>
      </c>
      <c r="H24" s="152"/>
      <c r="I24" s="152">
        <v>0</v>
      </c>
      <c r="J24" s="152"/>
      <c r="K24" s="153"/>
      <c r="L24" s="153"/>
      <c r="M24" s="150"/>
      <c r="N24" s="150"/>
      <c r="O24" s="151"/>
      <c r="P24" s="151"/>
      <c r="Q24" s="150"/>
      <c r="R24" s="150"/>
      <c r="S24" s="150"/>
      <c r="T24" s="154"/>
      <c r="U24" s="154"/>
      <c r="V24" s="154"/>
      <c r="W24" s="150"/>
      <c r="X24" s="151"/>
      <c r="Y24" s="151"/>
      <c r="Z24" s="151"/>
      <c r="AA24" s="151"/>
      <c r="AB24" s="148"/>
      <c r="AC24" s="155"/>
      <c r="AD24" s="155"/>
      <c r="AE24" s="155"/>
      <c r="AF24" s="155"/>
      <c r="AG24" s="155"/>
      <c r="AH24" s="155"/>
    </row>
    <row r="25" spans="1:37" ht="20.399999999999999" x14ac:dyDescent="0.25">
      <c r="A25" s="146" t="s">
        <v>232</v>
      </c>
      <c r="B25" s="147" t="s">
        <v>136</v>
      </c>
      <c r="C25" s="148"/>
      <c r="D25" s="149" t="s">
        <v>238</v>
      </c>
      <c r="E25" s="150">
        <v>6</v>
      </c>
      <c r="F25" s="151" t="s">
        <v>149</v>
      </c>
      <c r="G25" s="152">
        <v>0</v>
      </c>
      <c r="H25" s="152"/>
      <c r="I25" s="152">
        <v>0</v>
      </c>
      <c r="J25" s="152"/>
      <c r="K25" s="153"/>
      <c r="L25" s="153"/>
      <c r="M25" s="150"/>
      <c r="N25" s="150"/>
      <c r="O25" s="151"/>
      <c r="P25" s="151"/>
      <c r="Q25" s="150"/>
      <c r="R25" s="150"/>
      <c r="S25" s="150"/>
      <c r="T25" s="154"/>
      <c r="U25" s="154"/>
      <c r="V25" s="154"/>
      <c r="W25" s="150"/>
      <c r="X25" s="151"/>
      <c r="Y25" s="151"/>
      <c r="Z25" s="151"/>
      <c r="AA25" s="151"/>
      <c r="AB25" s="148"/>
      <c r="AC25" s="155"/>
      <c r="AD25" s="155"/>
      <c r="AE25" s="155"/>
      <c r="AF25" s="155"/>
      <c r="AG25" s="155"/>
      <c r="AH25" s="155"/>
    </row>
    <row r="26" spans="1:37" ht="20.399999999999999" x14ac:dyDescent="0.25">
      <c r="A26" s="146" t="s">
        <v>233</v>
      </c>
      <c r="B26" s="147" t="s">
        <v>136</v>
      </c>
      <c r="C26" s="148" t="s">
        <v>196</v>
      </c>
      <c r="D26" s="149" t="s">
        <v>239</v>
      </c>
      <c r="E26" s="150">
        <v>1</v>
      </c>
      <c r="F26" s="151" t="s">
        <v>149</v>
      </c>
      <c r="G26" s="152">
        <v>0</v>
      </c>
      <c r="H26" s="152"/>
      <c r="I26" s="152">
        <v>0</v>
      </c>
      <c r="J26" s="152">
        <v>1700</v>
      </c>
      <c r="K26" s="153"/>
      <c r="L26" s="153"/>
      <c r="M26" s="150"/>
      <c r="N26" s="150"/>
      <c r="O26" s="151"/>
      <c r="P26" s="151" t="s">
        <v>140</v>
      </c>
      <c r="Q26" s="150"/>
      <c r="R26" s="150"/>
      <c r="S26" s="150"/>
      <c r="T26" s="154"/>
      <c r="U26" s="154"/>
      <c r="V26" s="154" t="s">
        <v>56</v>
      </c>
      <c r="W26" s="150"/>
      <c r="X26" s="148" t="s">
        <v>197</v>
      </c>
      <c r="Y26" s="148" t="s">
        <v>196</v>
      </c>
      <c r="Z26" s="151" t="s">
        <v>185</v>
      </c>
      <c r="AA26" s="151" t="s">
        <v>140</v>
      </c>
      <c r="AB26" s="148" t="s">
        <v>186</v>
      </c>
      <c r="AC26" s="155"/>
      <c r="AD26" s="155"/>
      <c r="AE26" s="155"/>
      <c r="AF26" s="155"/>
      <c r="AG26" s="155"/>
      <c r="AH26" s="155"/>
      <c r="AJ26" s="109" t="s">
        <v>145</v>
      </c>
      <c r="AK26" s="109" t="s">
        <v>146</v>
      </c>
    </row>
    <row r="27" spans="1:37" x14ac:dyDescent="0.25">
      <c r="A27" s="146" t="s">
        <v>237</v>
      </c>
      <c r="B27" s="147" t="s">
        <v>198</v>
      </c>
      <c r="C27" s="148" t="s">
        <v>199</v>
      </c>
      <c r="D27" s="149" t="s">
        <v>200</v>
      </c>
      <c r="E27" s="150">
        <v>160</v>
      </c>
      <c r="F27" s="151" t="s">
        <v>124</v>
      </c>
      <c r="G27" s="152">
        <v>0</v>
      </c>
      <c r="H27" s="152">
        <v>0</v>
      </c>
      <c r="I27" s="152"/>
      <c r="J27" s="152">
        <v>528</v>
      </c>
      <c r="K27" s="153"/>
      <c r="L27" s="153"/>
      <c r="M27" s="150"/>
      <c r="N27" s="150"/>
      <c r="O27" s="151"/>
      <c r="P27" s="151" t="s">
        <v>140</v>
      </c>
      <c r="Q27" s="150"/>
      <c r="R27" s="150"/>
      <c r="S27" s="150"/>
      <c r="T27" s="154"/>
      <c r="U27" s="154"/>
      <c r="V27" s="154" t="s">
        <v>201</v>
      </c>
      <c r="W27" s="150"/>
      <c r="X27" s="151" t="s">
        <v>202</v>
      </c>
      <c r="Y27" s="148" t="s">
        <v>199</v>
      </c>
      <c r="Z27" s="151" t="s">
        <v>185</v>
      </c>
      <c r="AA27" s="151"/>
      <c r="AB27" s="148" t="s">
        <v>203</v>
      </c>
      <c r="AC27" s="155"/>
      <c r="AD27" s="155"/>
      <c r="AE27" s="155"/>
      <c r="AF27" s="155"/>
      <c r="AG27" s="155"/>
      <c r="AH27" s="155"/>
      <c r="AJ27" s="109" t="s">
        <v>201</v>
      </c>
      <c r="AK27" s="109" t="s">
        <v>146</v>
      </c>
    </row>
    <row r="28" spans="1:37" x14ac:dyDescent="0.25">
      <c r="A28" s="156"/>
      <c r="B28" s="147"/>
      <c r="C28" s="148"/>
      <c r="D28" s="157" t="s">
        <v>89</v>
      </c>
      <c r="E28" s="158">
        <v>0</v>
      </c>
      <c r="F28" s="159"/>
      <c r="G28" s="158"/>
      <c r="H28" s="158">
        <v>0</v>
      </c>
      <c r="I28" s="158">
        <v>0</v>
      </c>
      <c r="J28" s="158">
        <v>3700.17</v>
      </c>
      <c r="K28" s="160"/>
      <c r="L28" s="160"/>
      <c r="M28" s="161"/>
      <c r="N28" s="161"/>
      <c r="O28" s="159"/>
      <c r="P28" s="159"/>
      <c r="Q28" s="161"/>
      <c r="R28" s="161"/>
      <c r="S28" s="161"/>
      <c r="T28" s="162"/>
      <c r="U28" s="162"/>
      <c r="V28" s="162"/>
      <c r="W28" s="161"/>
      <c r="X28" s="151"/>
      <c r="Y28" s="151"/>
      <c r="Z28" s="151"/>
      <c r="AA28" s="151"/>
      <c r="AB28" s="151"/>
      <c r="AC28" s="155"/>
      <c r="AD28" s="155"/>
      <c r="AE28" s="155"/>
      <c r="AF28" s="155"/>
      <c r="AG28" s="155"/>
      <c r="AH28" s="155"/>
    </row>
  </sheetData>
  <mergeCells count="2">
    <mergeCell ref="K9:L9"/>
    <mergeCell ref="M9:N9"/>
  </mergeCells>
  <phoneticPr fontId="10" type="noConversion"/>
  <printOptions horizontalCentered="1"/>
  <pageMargins left="0.19861111111111099" right="0.16250000000000001" top="0.35416666666666702" bottom="0.44583333333333303" header="0.51180555555555496" footer="0.23611111111111099"/>
  <pageSetup paperSize="9" orientation="landscape" useFirstPageNumber="1" horizontalDpi="300" verticalDpi="300"/>
  <headerFooter>
    <oddFooter>&amp;R&amp;"Arial Narrow,Normálne"&amp;8Strana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L2"/>
  <sheetViews>
    <sheetView showGridLines="0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3.2" x14ac:dyDescent="0.25"/>
  <cols>
    <col min="1" max="1" width="36.33203125" style="82" customWidth="1"/>
    <col min="2" max="12" width="9.109375" style="82" customWidth="1"/>
    <col min="13" max="13" width="3.6640625" style="82" customWidth="1"/>
    <col min="14" max="17" width="9.6640625" style="82" customWidth="1"/>
    <col min="18" max="64" width="9.109375" style="82" customWidth="1"/>
    <col min="65" max="242" width="9.109375" customWidth="1"/>
    <col min="243" max="1025" width="9" customWidth="1"/>
  </cols>
  <sheetData>
    <row r="1" spans="1:64" ht="20.399999999999999" x14ac:dyDescent="0.25">
      <c r="A1" s="163" t="s">
        <v>204</v>
      </c>
      <c r="B1" s="164" t="s">
        <v>205</v>
      </c>
      <c r="C1" s="164" t="s">
        <v>206</v>
      </c>
      <c r="D1" s="164" t="s">
        <v>207</v>
      </c>
      <c r="E1" s="164" t="s">
        <v>208</v>
      </c>
      <c r="F1" s="164" t="s">
        <v>209</v>
      </c>
      <c r="G1" s="164" t="s">
        <v>210</v>
      </c>
      <c r="H1" s="164" t="s">
        <v>211</v>
      </c>
      <c r="I1" s="164" t="s">
        <v>212</v>
      </c>
      <c r="J1" s="164" t="s">
        <v>213</v>
      </c>
      <c r="K1" s="164" t="s">
        <v>214</v>
      </c>
      <c r="L1" s="164" t="s">
        <v>214</v>
      </c>
      <c r="M1" s="164" t="s">
        <v>108</v>
      </c>
      <c r="N1" s="165"/>
      <c r="O1" s="165"/>
      <c r="P1" s="165"/>
      <c r="Q1" s="166"/>
      <c r="R1" s="167"/>
      <c r="S1" s="168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  <c r="BL1" s="165"/>
    </row>
    <row r="2" spans="1:64" x14ac:dyDescent="0.25">
      <c r="A2" s="169" t="s">
        <v>215</v>
      </c>
      <c r="B2" s="170" t="s">
        <v>11</v>
      </c>
      <c r="C2" s="170" t="s">
        <v>11</v>
      </c>
      <c r="D2" s="170" t="s">
        <v>11</v>
      </c>
      <c r="E2" s="170" t="s">
        <v>11</v>
      </c>
      <c r="F2" s="170" t="s">
        <v>11</v>
      </c>
      <c r="G2" s="170" t="s">
        <v>11</v>
      </c>
      <c r="H2" s="170" t="s">
        <v>11</v>
      </c>
      <c r="I2" s="170" t="s">
        <v>11</v>
      </c>
      <c r="J2" s="170" t="s">
        <v>11</v>
      </c>
      <c r="K2" s="170" t="s">
        <v>11</v>
      </c>
      <c r="L2" s="170" t="s">
        <v>216</v>
      </c>
      <c r="M2" s="170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F2" s="171"/>
      <c r="BG2" s="171"/>
      <c r="BH2" s="171"/>
      <c r="BI2" s="171"/>
      <c r="BJ2" s="171"/>
      <c r="BK2" s="171"/>
      <c r="BL2" s="171"/>
    </row>
  </sheetData>
  <pageMargins left="0.39374999999999999" right="0.27569444444444402" top="0.78749999999999998" bottom="0.78749999999999998" header="0.51180555555555496" footer="0.51180555555555496"/>
  <pageSetup paperSize="9" firstPageNumber="0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L10"/>
  <sheetViews>
    <sheetView showGridLines="0" zoomScaleNormal="100" workbookViewId="0">
      <pane ySplit="10" topLeftCell="A17" activePane="bottomLeft" state="frozen"/>
      <selection pane="bottomLeft" activeCell="B6" sqref="B6"/>
    </sheetView>
  </sheetViews>
  <sheetFormatPr defaultRowHeight="13.2" x14ac:dyDescent="0.25"/>
  <cols>
    <col min="1" max="1" width="15.6640625" style="172" customWidth="1"/>
    <col min="2" max="3" width="45.6640625" style="172" customWidth="1"/>
    <col min="4" max="4" width="11.33203125" style="173" customWidth="1"/>
    <col min="5" max="64" width="9.109375" style="85" customWidth="1"/>
    <col min="65" max="1025" width="8.6640625" customWidth="1"/>
  </cols>
  <sheetData>
    <row r="1" spans="1:28" x14ac:dyDescent="0.25">
      <c r="A1" s="110" t="s">
        <v>74</v>
      </c>
      <c r="B1" s="111"/>
      <c r="C1" s="111"/>
      <c r="D1" s="174" t="s">
        <v>14</v>
      </c>
    </row>
    <row r="2" spans="1:28" x14ac:dyDescent="0.25">
      <c r="A2" s="110" t="s">
        <v>75</v>
      </c>
      <c r="B2" s="111"/>
      <c r="C2" s="111"/>
      <c r="D2" s="174" t="s">
        <v>13</v>
      </c>
      <c r="AB2" s="85" t="s">
        <v>11</v>
      </c>
    </row>
    <row r="3" spans="1:28" x14ac:dyDescent="0.25">
      <c r="A3" s="110" t="s">
        <v>242</v>
      </c>
      <c r="B3" s="111"/>
      <c r="C3" s="111"/>
      <c r="D3" s="174" t="s">
        <v>241</v>
      </c>
    </row>
    <row r="4" spans="1:28" x14ac:dyDescent="0.25">
      <c r="A4" s="111"/>
      <c r="B4" s="111"/>
      <c r="C4" s="111"/>
      <c r="D4" s="111"/>
    </row>
    <row r="5" spans="1:28" x14ac:dyDescent="0.25">
      <c r="A5" s="110" t="s">
        <v>79</v>
      </c>
      <c r="B5" s="111"/>
      <c r="C5" s="111"/>
      <c r="D5" s="111"/>
    </row>
    <row r="6" spans="1:28" x14ac:dyDescent="0.25">
      <c r="A6" s="110" t="s">
        <v>80</v>
      </c>
      <c r="B6" s="111"/>
      <c r="C6" s="111"/>
      <c r="D6" s="111"/>
    </row>
    <row r="7" spans="1:28" x14ac:dyDescent="0.25">
      <c r="A7" s="110"/>
      <c r="B7" s="111"/>
      <c r="C7" s="111"/>
      <c r="D7" s="111"/>
    </row>
    <row r="8" spans="1:28" x14ac:dyDescent="0.25">
      <c r="A8" s="85"/>
      <c r="B8" s="125"/>
      <c r="C8" s="119"/>
      <c r="D8" s="115"/>
    </row>
    <row r="9" spans="1:28" x14ac:dyDescent="0.25">
      <c r="A9" s="175" t="s">
        <v>217</v>
      </c>
      <c r="B9" s="175" t="s">
        <v>218</v>
      </c>
      <c r="C9" s="175" t="s">
        <v>219</v>
      </c>
      <c r="D9" s="127" t="s">
        <v>220</v>
      </c>
      <c r="F9" s="85" t="s">
        <v>221</v>
      </c>
    </row>
    <row r="10" spans="1:28" x14ac:dyDescent="0.25">
      <c r="A10" s="176"/>
      <c r="B10" s="176"/>
      <c r="C10" s="177"/>
      <c r="D10" s="135"/>
    </row>
  </sheetData>
  <printOptions horizontalCentered="1"/>
  <pageMargins left="0.23611111111111099" right="0.23611111111111099" top="0.35416666666666702" bottom="0.44583333333333303" header="0.51180555555555496" footer="0.23611111111111099"/>
  <pageSetup paperSize="9" orientation="landscape" useFirstPageNumber="1" horizontalDpi="300" verticalDpi="300"/>
  <headerFooter>
    <oddFooter>&amp;R&amp;"Arial Narrow,Normálne"&amp;8Strana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9</vt:i4>
      </vt:variant>
    </vt:vector>
  </HeadingPairs>
  <TitlesOfParts>
    <vt:vector size="14" baseType="lpstr">
      <vt:lpstr>Kryci list</vt:lpstr>
      <vt:lpstr>Rekapitulacia</vt:lpstr>
      <vt:lpstr>Prehlad</vt:lpstr>
      <vt:lpstr>Stavba</vt:lpstr>
      <vt:lpstr>Figury</vt:lpstr>
      <vt:lpstr>Excel_BuiltIn_Print_Area_4</vt:lpstr>
      <vt:lpstr>Figury!Názvy_tlače</vt:lpstr>
      <vt:lpstr>Prehlad!Názvy_tlače</vt:lpstr>
      <vt:lpstr>Rekapitulacia!Názvy_tlače</vt:lpstr>
      <vt:lpstr>Figury!Oblasť_tlače</vt:lpstr>
      <vt:lpstr>'Kryci list'!Oblasť_tlače</vt:lpstr>
      <vt:lpstr>Prehlad!Oblasť_tlače</vt:lpstr>
      <vt:lpstr>Rekapitulacia!Oblasť_tlače</vt:lpstr>
      <vt:lpstr>Stavba!Oblasť_tlače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VladimirM</dc:creator>
  <cp:lastModifiedBy>Mišľan Ľudovít Mgr. , PhD.</cp:lastModifiedBy>
  <cp:revision>2</cp:revision>
  <dcterms:created xsi:type="dcterms:W3CDTF">2019-10-16T15:27:00Z</dcterms:created>
  <dcterms:modified xsi:type="dcterms:W3CDTF">2023-10-16T12:27:31Z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KSOProductBuildVer">
    <vt:lpwstr>1033-11.2.0.9232</vt:lpwstr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